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espedesm\Desktop\Felipe_IESS\Documentos\"/>
    </mc:Choice>
  </mc:AlternateContent>
  <workbookProtection workbookAlgorithmName="SHA-512" workbookHashValue="8n2e5QZ9kutkpuQcx8SoDgyZqrr+a1QdNnVlB0YHq/KofEWM4voElFw48DrcpxUUKt9ie63U9jM33yL0CsIHaw==" workbookSaltValue="p5+dbcXlbaHvdTWmTR1uog==" workbookSpinCount="100000" lockStructure="1"/>
  <bookViews>
    <workbookView xWindow="240" yWindow="75" windowWidth="20115" windowHeight="8775"/>
  </bookViews>
  <sheets>
    <sheet name="DP" sheetId="3" r:id="rId1"/>
    <sheet name="IESS_Nacional" sheetId="4" r:id="rId2"/>
    <sheet name="RC+SE" sheetId="7" r:id="rId3"/>
  </sheets>
  <calcPr calcId="152511"/>
</workbook>
</file>

<file path=xl/calcChain.xml><?xml version="1.0" encoding="utf-8"?>
<calcChain xmlns="http://schemas.openxmlformats.org/spreadsheetml/2006/main">
  <c r="L5" i="7" l="1"/>
  <c r="L6" i="7"/>
  <c r="M6" i="7"/>
  <c r="L12" i="7"/>
  <c r="M12" i="7"/>
  <c r="N12" i="7"/>
  <c r="L21" i="7"/>
  <c r="M21" i="7"/>
  <c r="N21" i="7"/>
  <c r="K12" i="7"/>
  <c r="K21" i="7"/>
  <c r="K5" i="7"/>
  <c r="F6" i="7"/>
  <c r="K6" i="7" s="1"/>
  <c r="G6" i="7"/>
  <c r="H6" i="7"/>
  <c r="I6" i="7"/>
  <c r="N6" i="7" s="1"/>
  <c r="F7" i="7"/>
  <c r="K7" i="7" s="1"/>
  <c r="H8" i="7"/>
  <c r="M8" i="7" s="1"/>
  <c r="I8" i="7"/>
  <c r="N8" i="7" s="1"/>
  <c r="I9" i="7"/>
  <c r="N9" i="7" s="1"/>
  <c r="F10" i="7"/>
  <c r="K10" i="7" s="1"/>
  <c r="G11" i="7"/>
  <c r="L11" i="7" s="1"/>
  <c r="H16" i="7"/>
  <c r="I16" i="7"/>
  <c r="F17" i="7"/>
  <c r="K17" i="7" s="1"/>
  <c r="G18" i="7"/>
  <c r="L18" i="7" s="1"/>
  <c r="I5" i="7"/>
  <c r="E23" i="7"/>
  <c r="D23" i="7"/>
  <c r="C23" i="7"/>
  <c r="B23" i="7"/>
  <c r="W5" i="4"/>
  <c r="X5" i="4"/>
  <c r="H5" i="7" s="1"/>
  <c r="Y5" i="4"/>
  <c r="W6" i="4"/>
  <c r="X6" i="4"/>
  <c r="Y6" i="4"/>
  <c r="W7" i="4"/>
  <c r="G7" i="7" s="1"/>
  <c r="L7" i="7" s="1"/>
  <c r="X7" i="4"/>
  <c r="Y7" i="4"/>
  <c r="W8" i="4"/>
  <c r="G8" i="7" s="1"/>
  <c r="L8" i="7" s="1"/>
  <c r="X8" i="4"/>
  <c r="Y8" i="4"/>
  <c r="W9" i="4"/>
  <c r="X9" i="4"/>
  <c r="H9" i="7" s="1"/>
  <c r="M9" i="7" s="1"/>
  <c r="Y9" i="4"/>
  <c r="W10" i="4"/>
  <c r="G10" i="7" s="1"/>
  <c r="L10" i="7" s="1"/>
  <c r="X10" i="4"/>
  <c r="Y10" i="4"/>
  <c r="W11" i="4"/>
  <c r="X11" i="4"/>
  <c r="Y11" i="4"/>
  <c r="W12" i="4"/>
  <c r="X12" i="4"/>
  <c r="Y12" i="4"/>
  <c r="W13" i="4"/>
  <c r="X13" i="4"/>
  <c r="Y13" i="4"/>
  <c r="W14" i="4"/>
  <c r="X14" i="4"/>
  <c r="Y14" i="4"/>
  <c r="W15" i="4"/>
  <c r="X15" i="4"/>
  <c r="H15" i="7" s="1"/>
  <c r="M15" i="7" s="1"/>
  <c r="Y15" i="4"/>
  <c r="I15" i="7" s="1"/>
  <c r="N15" i="7" s="1"/>
  <c r="W16" i="4"/>
  <c r="X16" i="4"/>
  <c r="Y16" i="4"/>
  <c r="W17" i="4"/>
  <c r="G17" i="7" s="1"/>
  <c r="L17" i="7" s="1"/>
  <c r="X17" i="4"/>
  <c r="H17" i="7" s="1"/>
  <c r="M17" i="7" s="1"/>
  <c r="Y17" i="4"/>
  <c r="I17" i="7" s="1"/>
  <c r="N17" i="7" s="1"/>
  <c r="W18" i="4"/>
  <c r="X18" i="4"/>
  <c r="H18" i="7" s="1"/>
  <c r="M18" i="7" s="1"/>
  <c r="Y18" i="4"/>
  <c r="I18" i="7" s="1"/>
  <c r="N18" i="7" s="1"/>
  <c r="W19" i="4"/>
  <c r="X19" i="4"/>
  <c r="Y19" i="4"/>
  <c r="W20" i="4"/>
  <c r="X20" i="4"/>
  <c r="Y20" i="4"/>
  <c r="W21" i="4"/>
  <c r="X21" i="4"/>
  <c r="Y21" i="4"/>
  <c r="V6" i="4"/>
  <c r="V7" i="4"/>
  <c r="V8" i="4"/>
  <c r="F8" i="7" s="1"/>
  <c r="K8" i="7" s="1"/>
  <c r="V9" i="4"/>
  <c r="V10" i="4"/>
  <c r="V11" i="4"/>
  <c r="F11" i="7" s="1"/>
  <c r="K11" i="7" s="1"/>
  <c r="V12" i="4"/>
  <c r="V13" i="4"/>
  <c r="V14" i="4"/>
  <c r="V15" i="4"/>
  <c r="V16" i="4"/>
  <c r="V17" i="4"/>
  <c r="V18" i="4"/>
  <c r="F18" i="7" s="1"/>
  <c r="K18" i="7" s="1"/>
  <c r="V19" i="4"/>
  <c r="V20" i="4"/>
  <c r="V21" i="4"/>
  <c r="V5" i="4"/>
  <c r="G23" i="7" l="1"/>
  <c r="H23" i="7"/>
  <c r="M5" i="7"/>
  <c r="M23" i="7" s="1"/>
  <c r="K23" i="7"/>
  <c r="I23" i="7"/>
  <c r="N5" i="7"/>
  <c r="N23" i="7" s="1"/>
  <c r="F23" i="7"/>
  <c r="L23" i="7"/>
  <c r="CU5" i="3"/>
  <c r="CV5" i="3"/>
  <c r="CW5" i="3"/>
  <c r="CU6" i="3"/>
  <c r="CV6" i="3"/>
  <c r="CW6" i="3"/>
  <c r="CU8" i="3"/>
  <c r="CV8" i="3"/>
  <c r="CW8" i="3"/>
  <c r="CU9" i="3"/>
  <c r="CV9" i="3"/>
  <c r="CW9" i="3"/>
  <c r="CU12" i="3"/>
  <c r="CV12" i="3"/>
  <c r="CW12" i="3"/>
  <c r="CU17" i="3"/>
  <c r="CV17" i="3"/>
  <c r="CW17" i="3"/>
  <c r="CU18" i="3"/>
  <c r="CV18" i="3"/>
  <c r="CW18" i="3"/>
  <c r="CV19" i="3"/>
  <c r="CW19" i="3"/>
  <c r="CV20" i="3"/>
  <c r="CW20" i="3"/>
  <c r="CU21" i="3"/>
  <c r="CV21" i="3"/>
  <c r="CW21" i="3"/>
  <c r="CT6" i="3"/>
  <c r="CT8" i="3"/>
  <c r="CT9" i="3"/>
  <c r="CT12" i="3"/>
  <c r="CT17" i="3"/>
  <c r="CT18" i="3"/>
  <c r="CT21" i="3"/>
  <c r="CT5" i="3"/>
  <c r="W22" i="4" l="1"/>
  <c r="Y22" i="4"/>
  <c r="X22" i="4"/>
  <c r="V22" i="4"/>
  <c r="CU22" i="3"/>
  <c r="CW22" i="3" l="1"/>
</calcChain>
</file>

<file path=xl/sharedStrings.xml><?xml version="1.0" encoding="utf-8"?>
<sst xmlns="http://schemas.openxmlformats.org/spreadsheetml/2006/main" count="356" uniqueCount="62">
  <si>
    <t>TIPO DE CONTRATACIÓN</t>
  </si>
  <si>
    <t xml:space="preserve">ESTADO ACTUAL </t>
  </si>
  <si>
    <t>Adjudicados</t>
  </si>
  <si>
    <t xml:space="preserve">Finalizados </t>
  </si>
  <si>
    <t xml:space="preserve">Número Total </t>
  </si>
  <si>
    <t xml:space="preserve">Valor Total </t>
  </si>
  <si>
    <t>Valor Total</t>
  </si>
  <si>
    <t>Ínfima Cuantía</t>
  </si>
  <si>
    <t>Publicación</t>
  </si>
  <si>
    <t>Licitación</t>
  </si>
  <si>
    <t>Subasta Inversa Electrónica</t>
  </si>
  <si>
    <t>Procesos de Declaratoria de Emergencia</t>
  </si>
  <si>
    <t>Concurso Público</t>
  </si>
  <si>
    <t>Contratación Directa</t>
  </si>
  <si>
    <t>Menor Cuantía</t>
  </si>
  <si>
    <t>Lista corta</t>
  </si>
  <si>
    <t>Producción Nacional</t>
  </si>
  <si>
    <t>Terminación Unilateral</t>
  </si>
  <si>
    <t>Consultoría</t>
  </si>
  <si>
    <t>Régimen Especial</t>
  </si>
  <si>
    <t>Catálogo Electrónico</t>
  </si>
  <si>
    <t>Cotización</t>
  </si>
  <si>
    <t>Ferias Inclusivas</t>
  </si>
  <si>
    <t>Otras</t>
  </si>
  <si>
    <t>DP AZUAY</t>
  </si>
  <si>
    <t>DP IMBABURA</t>
  </si>
  <si>
    <t>DP GALAPAGOS</t>
  </si>
  <si>
    <t>DP NAPO</t>
  </si>
  <si>
    <t>DP ORELLANA</t>
  </si>
  <si>
    <t>DP LOJA</t>
  </si>
  <si>
    <t>DP ZAMORA</t>
  </si>
  <si>
    <t>DP CARCHI</t>
  </si>
  <si>
    <t>DP ESMERALDAS</t>
  </si>
  <si>
    <t>DSGSIF</t>
  </si>
  <si>
    <t>DSGRT</t>
  </si>
  <si>
    <t>DP COTOPAXI</t>
  </si>
  <si>
    <t>DP SANTO DOMINGO</t>
  </si>
  <si>
    <t>DP GUAYAS</t>
  </si>
  <si>
    <t>DP PASTAZA</t>
  </si>
  <si>
    <t>DP MORONA SANTIAGO</t>
  </si>
  <si>
    <t>DP BOLÍVAR</t>
  </si>
  <si>
    <t>DP EL ORO</t>
  </si>
  <si>
    <t>DP LOS RÍOS</t>
  </si>
  <si>
    <t>-</t>
  </si>
  <si>
    <t>DP MANABÍ</t>
  </si>
  <si>
    <t>DP SUCUMBIOS</t>
  </si>
  <si>
    <t>Número Total</t>
  </si>
  <si>
    <t>ESTADO ACTUAL</t>
  </si>
  <si>
    <t>Finalizados</t>
  </si>
  <si>
    <t>DP PICHINCHA</t>
  </si>
  <si>
    <t>DNRGC</t>
  </si>
  <si>
    <t>DP SANTA ELENA</t>
  </si>
  <si>
    <t>CONSOLIDADO DP</t>
  </si>
  <si>
    <t>DP CHIMBORAZO</t>
  </si>
  <si>
    <t>DP CAÑAR</t>
  </si>
  <si>
    <t>DP TUNGURAHUA</t>
  </si>
  <si>
    <t>SSC</t>
  </si>
  <si>
    <t>DNABS</t>
  </si>
  <si>
    <t>CONSOLIDADO</t>
  </si>
  <si>
    <t>DP + UM</t>
  </si>
  <si>
    <t>SEGUROS ESPECIALIZADOS</t>
  </si>
  <si>
    <t>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</si>
</sst>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[$-300A]General"/>
    <numFmt numFmtId="167" formatCode="&quot; &quot;#,##0.00&quot; &quot;;&quot; (&quot;#,##0.00&quot;)&quot;;&quot; -&quot;#&quot; &quot;;&quot; &quot;@&quot; &quot;"/>
    <numFmt numFmtId="168" formatCode="#,##0.00&quot; &quot;;&quot;-&quot;#,##0.00&quot; &quot;"/>
    <numFmt numFmtId="169" formatCode="_(* #,##0.00_);_(* \(#,##0.00\);_(* \-??_);_(@_)"/>
    <numFmt numFmtId="170" formatCode="#,##0.00;[Red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9"/>
      <name val="Calibri"/>
      <family val="2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C3D69B"/>
        <bgColor rgb="FFC3D69B"/>
      </patternFill>
    </fill>
    <fill>
      <patternFill patternType="solid">
        <fgColor rgb="FFC4D69B"/>
      </patternFill>
    </fill>
    <fill>
      <patternFill patternType="solid">
        <fgColor rgb="FFEBF0D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C4D79B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6" fontId="14" fillId="0" borderId="0"/>
    <xf numFmtId="167" fontId="14" fillId="0" borderId="0"/>
    <xf numFmtId="169" fontId="1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3" fontId="3" fillId="2" borderId="1" xfId="3" applyFont="1" applyFill="1" applyBorder="1" applyAlignment="1">
      <alignment horizontal="center" vertical="center" wrapText="1"/>
    </xf>
    <xf numFmtId="44" fontId="3" fillId="3" borderId="1" xfId="4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43" fontId="3" fillId="3" borderId="1" xfId="3" applyFont="1" applyFill="1" applyBorder="1" applyAlignment="1">
      <alignment vertical="center"/>
    </xf>
    <xf numFmtId="44" fontId="3" fillId="2" borderId="1" xfId="4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4" fontId="3" fillId="0" borderId="0" xfId="0" applyNumberFormat="1" applyFont="1"/>
    <xf numFmtId="2" fontId="3" fillId="2" borderId="1" xfId="0" applyNumberFormat="1" applyFont="1" applyFill="1" applyBorder="1" applyAlignment="1">
      <alignment vertical="center" wrapText="1"/>
    </xf>
    <xf numFmtId="3" fontId="0" fillId="0" borderId="0" xfId="0" applyNumberFormat="1"/>
    <xf numFmtId="3" fontId="3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43" fontId="3" fillId="3" borderId="1" xfId="3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4" fontId="3" fillId="3" borderId="1" xfId="4" applyFont="1" applyFill="1" applyBorder="1" applyAlignment="1">
      <alignment vertical="center" wrapText="1"/>
    </xf>
    <xf numFmtId="44" fontId="3" fillId="2" borderId="1" xfId="4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4" fontId="12" fillId="3" borderId="1" xfId="4" applyFont="1" applyFill="1" applyBorder="1" applyAlignment="1">
      <alignment vertical="center" wrapText="1"/>
    </xf>
    <xf numFmtId="44" fontId="12" fillId="2" borderId="1" xfId="4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0" fontId="12" fillId="0" borderId="0" xfId="0" applyFont="1"/>
    <xf numFmtId="1" fontId="12" fillId="2" borderId="1" xfId="0" applyNumberFormat="1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 wrapText="1"/>
    </xf>
    <xf numFmtId="4" fontId="3" fillId="3" borderId="1" xfId="0" quotePrefix="1" applyNumberFormat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4" fontId="3" fillId="2" borderId="1" xfId="0" quotePrefix="1" applyNumberFormat="1" applyFont="1" applyFill="1" applyBorder="1" applyAlignment="1">
      <alignment horizontal="center" vertical="center" wrapText="1"/>
    </xf>
    <xf numFmtId="43" fontId="3" fillId="3" borderId="1" xfId="3" quotePrefix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3" fontId="3" fillId="2" borderId="1" xfId="3" quotePrefix="1" applyFont="1" applyFill="1" applyBorder="1" applyAlignment="1">
      <alignment horizontal="center" vertical="center" wrapText="1"/>
    </xf>
    <xf numFmtId="2" fontId="3" fillId="3" borderId="1" xfId="0" quotePrefix="1" applyNumberFormat="1" applyFont="1" applyFill="1" applyBorder="1" applyAlignment="1">
      <alignment horizontal="center" vertical="center" wrapText="1"/>
    </xf>
    <xf numFmtId="2" fontId="3" fillId="2" borderId="1" xfId="0" quotePrefix="1" applyNumberFormat="1" applyFont="1" applyFill="1" applyBorder="1" applyAlignment="1">
      <alignment horizontal="center" vertical="center" wrapText="1"/>
    </xf>
    <xf numFmtId="1" fontId="14" fillId="7" borderId="1" xfId="0" applyNumberFormat="1" applyFont="1" applyFill="1" applyBorder="1" applyAlignment="1">
      <alignment horizontal="center" vertical="top" wrapText="1"/>
    </xf>
    <xf numFmtId="4" fontId="14" fillId="7" borderId="1" xfId="0" applyNumberFormat="1" applyFont="1" applyFill="1" applyBorder="1" applyAlignment="1">
      <alignment horizontal="center" vertical="top" wrapText="1"/>
    </xf>
    <xf numFmtId="1" fontId="14" fillId="7" borderId="1" xfId="0" applyNumberFormat="1" applyFont="1" applyFill="1" applyBorder="1" applyAlignment="1">
      <alignment horizontal="right" vertical="top" wrapText="1"/>
    </xf>
    <xf numFmtId="0" fontId="0" fillId="7" borderId="1" xfId="0" applyFill="1" applyBorder="1" applyAlignment="1">
      <alignment vertical="top" wrapText="1"/>
    </xf>
    <xf numFmtId="0" fontId="0" fillId="6" borderId="1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vertical="top" wrapText="1"/>
    </xf>
    <xf numFmtId="0" fontId="0" fillId="7" borderId="1" xfId="0" applyFill="1" applyBorder="1" applyAlignment="1">
      <alignment horizontal="center" vertical="top" wrapText="1"/>
    </xf>
    <xf numFmtId="0" fontId="0" fillId="7" borderId="1" xfId="0" applyFill="1" applyBorder="1" applyAlignment="1">
      <alignment horizontal="left" vertical="top" wrapText="1"/>
    </xf>
    <xf numFmtId="1" fontId="14" fillId="6" borderId="1" xfId="0" applyNumberFormat="1" applyFont="1" applyFill="1" applyBorder="1" applyAlignment="1">
      <alignment horizontal="center" vertical="top" wrapText="1"/>
    </xf>
    <xf numFmtId="3" fontId="14" fillId="6" borderId="1" xfId="0" applyNumberFormat="1" applyFont="1" applyFill="1" applyBorder="1" applyAlignment="1">
      <alignment horizontal="center" vertical="top" wrapText="1"/>
    </xf>
    <xf numFmtId="1" fontId="14" fillId="6" borderId="1" xfId="0" applyNumberFormat="1" applyFont="1" applyFill="1" applyBorder="1" applyAlignment="1">
      <alignment horizontal="right" vertical="top" wrapText="1"/>
    </xf>
    <xf numFmtId="3" fontId="14" fillId="6" borderId="1" xfId="0" applyNumberFormat="1" applyFont="1" applyFill="1" applyBorder="1" applyAlignment="1">
      <alignment vertical="top" wrapText="1"/>
    </xf>
    <xf numFmtId="4" fontId="14" fillId="6" borderId="1" xfId="0" applyNumberFormat="1" applyFont="1" applyFill="1" applyBorder="1" applyAlignment="1">
      <alignment horizontal="center" vertical="top" wrapText="1"/>
    </xf>
    <xf numFmtId="166" fontId="4" fillId="4" borderId="1" xfId="6" applyFont="1" applyFill="1" applyBorder="1" applyAlignment="1">
      <alignment horizontal="center" vertical="center" wrapText="1"/>
    </xf>
    <xf numFmtId="167" fontId="4" fillId="4" borderId="1" xfId="7" applyFont="1" applyFill="1" applyBorder="1" applyAlignment="1" applyProtection="1">
      <alignment horizontal="center" vertical="center" wrapText="1"/>
    </xf>
    <xf numFmtId="166" fontId="4" fillId="5" borderId="1" xfId="6" applyFont="1" applyFill="1" applyBorder="1" applyAlignment="1">
      <alignment horizontal="center" vertical="center" wrapText="1"/>
    </xf>
    <xf numFmtId="167" fontId="4" fillId="5" borderId="1" xfId="7" applyFont="1" applyFill="1" applyBorder="1" applyAlignment="1" applyProtection="1">
      <alignment horizontal="center" vertical="center" wrapText="1"/>
    </xf>
    <xf numFmtId="168" fontId="4" fillId="4" borderId="1" xfId="7" applyNumberFormat="1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>
      <alignment horizontal="left" vertical="top" wrapText="1"/>
    </xf>
    <xf numFmtId="1" fontId="4" fillId="7" borderId="6" xfId="0" applyNumberFormat="1" applyFont="1" applyFill="1" applyBorder="1" applyAlignment="1">
      <alignment horizontal="right" vertical="top" wrapText="1"/>
    </xf>
    <xf numFmtId="4" fontId="4" fillId="7" borderId="6" xfId="0" applyNumberFormat="1" applyFont="1" applyFill="1" applyBorder="1" applyAlignment="1">
      <alignment horizontal="right" vertical="top" wrapText="1"/>
    </xf>
    <xf numFmtId="0" fontId="3" fillId="6" borderId="6" xfId="0" applyFont="1" applyFill="1" applyBorder="1" applyAlignment="1">
      <alignment horizontal="left" vertical="top" wrapText="1"/>
    </xf>
    <xf numFmtId="1" fontId="4" fillId="6" borderId="6" xfId="0" applyNumberFormat="1" applyFont="1" applyFill="1" applyBorder="1" applyAlignment="1">
      <alignment horizontal="center" vertical="top" wrapText="1"/>
    </xf>
    <xf numFmtId="4" fontId="4" fillId="6" borderId="6" xfId="0" applyNumberFormat="1" applyFont="1" applyFill="1" applyBorder="1" applyAlignment="1">
      <alignment horizontal="right" vertical="top" wrapText="1"/>
    </xf>
    <xf numFmtId="1" fontId="4" fillId="6" borderId="6" xfId="0" applyNumberFormat="1" applyFont="1" applyFill="1" applyBorder="1" applyAlignment="1">
      <alignment horizontal="right" vertical="top" wrapText="1"/>
    </xf>
    <xf numFmtId="1" fontId="4" fillId="7" borderId="6" xfId="0" applyNumberFormat="1" applyFont="1" applyFill="1" applyBorder="1" applyAlignment="1">
      <alignment horizontal="center" vertical="top" wrapText="1"/>
    </xf>
    <xf numFmtId="3" fontId="3" fillId="0" borderId="0" xfId="0" applyNumberFormat="1" applyFont="1"/>
    <xf numFmtId="3" fontId="3" fillId="8" borderId="1" xfId="0" applyNumberFormat="1" applyFont="1" applyFill="1" applyBorder="1" applyAlignment="1">
      <alignment horizontal="center"/>
    </xf>
    <xf numFmtId="170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70" fontId="3" fillId="2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vertical="center" wrapText="1"/>
    </xf>
    <xf numFmtId="44" fontId="3" fillId="3" borderId="1" xfId="0" applyNumberFormat="1" applyFont="1" applyFill="1" applyBorder="1" applyAlignment="1">
      <alignment vertical="center" wrapText="1"/>
    </xf>
    <xf numFmtId="164" fontId="3" fillId="2" borderId="1" xfId="1" applyFont="1" applyFill="1" applyBorder="1" applyAlignment="1">
      <alignment vertical="center" wrapText="1"/>
    </xf>
    <xf numFmtId="44" fontId="3" fillId="2" borderId="1" xfId="0" applyNumberFormat="1" applyFont="1" applyFill="1" applyBorder="1" applyAlignment="1">
      <alignment vertical="center" wrapText="1"/>
    </xf>
    <xf numFmtId="4" fontId="4" fillId="7" borderId="8" xfId="0" applyNumberFormat="1" applyFont="1" applyFill="1" applyBorder="1" applyAlignment="1">
      <alignment horizontal="right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7" borderId="8" xfId="0" applyFont="1" applyFill="1" applyBorder="1" applyAlignment="1">
      <alignment horizontal="left" vertical="top" wrapText="1"/>
    </xf>
    <xf numFmtId="4" fontId="4" fillId="6" borderId="8" xfId="0" applyNumberFormat="1" applyFont="1" applyFill="1" applyBorder="1" applyAlignment="1">
      <alignment horizontal="right" vertical="top" wrapText="1"/>
    </xf>
    <xf numFmtId="2" fontId="4" fillId="7" borderId="8" xfId="0" applyNumberFormat="1" applyFont="1" applyFill="1" applyBorder="1" applyAlignment="1">
      <alignment horizontal="right" vertical="top" wrapText="1"/>
    </xf>
    <xf numFmtId="3" fontId="3" fillId="9" borderId="1" xfId="0" applyNumberFormat="1" applyFont="1" applyFill="1" applyBorder="1" applyAlignment="1">
      <alignment horizontal="center"/>
    </xf>
    <xf numFmtId="4" fontId="3" fillId="9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6" xfId="0" applyFont="1" applyFill="1" applyBorder="1" applyAlignment="1">
      <alignment horizontal="center" vertical="top" wrapText="1"/>
    </xf>
    <xf numFmtId="0" fontId="17" fillId="6" borderId="8" xfId="0" applyFont="1" applyFill="1" applyBorder="1" applyAlignment="1">
      <alignment horizontal="center" vertical="top" wrapText="1"/>
    </xf>
    <xf numFmtId="0" fontId="17" fillId="6" borderId="1" xfId="0" applyFont="1" applyFill="1" applyBorder="1" applyAlignment="1">
      <alignment horizontal="center" vertical="top" wrapText="1"/>
    </xf>
    <xf numFmtId="0" fontId="17" fillId="8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44" fontId="3" fillId="3" borderId="1" xfId="13" applyFont="1" applyFill="1" applyBorder="1" applyAlignment="1">
      <alignment vertical="center" wrapText="1"/>
    </xf>
    <xf numFmtId="44" fontId="3" fillId="2" borderId="1" xfId="13" applyFont="1" applyFill="1" applyBorder="1" applyAlignment="1">
      <alignment vertical="center" wrapText="1"/>
    </xf>
    <xf numFmtId="44" fontId="12" fillId="3" borderId="1" xfId="4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8" fillId="10" borderId="1" xfId="0" applyFont="1" applyFill="1" applyBorder="1" applyAlignment="1">
      <alignment horizontal="center" vertical="center" wrapText="1"/>
    </xf>
    <xf numFmtId="4" fontId="18" fillId="10" borderId="1" xfId="0" applyNumberFormat="1" applyFont="1" applyFill="1" applyBorder="1" applyAlignment="1">
      <alignment vertical="center" wrapText="1"/>
    </xf>
    <xf numFmtId="0" fontId="18" fillId="11" borderId="1" xfId="0" applyFont="1" applyFill="1" applyBorder="1" applyAlignment="1">
      <alignment vertical="center" wrapText="1"/>
    </xf>
    <xf numFmtId="4" fontId="18" fillId="11" borderId="1" xfId="0" applyNumberFormat="1" applyFont="1" applyFill="1" applyBorder="1" applyAlignment="1">
      <alignment vertical="center" wrapText="1"/>
    </xf>
    <xf numFmtId="0" fontId="18" fillId="10" borderId="1" xfId="0" applyFont="1" applyFill="1" applyBorder="1" applyAlignment="1">
      <alignment vertical="center" wrapText="1"/>
    </xf>
    <xf numFmtId="0" fontId="18" fillId="11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5" fillId="0" borderId="0" xfId="0" applyFont="1"/>
    <xf numFmtId="3" fontId="15" fillId="3" borderId="1" xfId="0" applyNumberFormat="1" applyFont="1" applyFill="1" applyBorder="1" applyAlignment="1">
      <alignment horizontal="center" vertical="center"/>
    </xf>
    <xf numFmtId="3" fontId="15" fillId="0" borderId="0" xfId="0" applyNumberFormat="1" applyFont="1"/>
    <xf numFmtId="3" fontId="2" fillId="0" borderId="0" xfId="0" applyNumberFormat="1" applyFont="1"/>
    <xf numFmtId="44" fontId="3" fillId="0" borderId="0" xfId="0" applyNumberFormat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top" wrapText="1"/>
    </xf>
    <xf numFmtId="0" fontId="17" fillId="8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 vertical="top" wrapText="1"/>
    </xf>
    <xf numFmtId="0" fontId="17" fillId="6" borderId="9" xfId="0" applyFont="1" applyFill="1" applyBorder="1" applyAlignment="1">
      <alignment horizontal="center" vertical="top" wrapText="1"/>
    </xf>
    <xf numFmtId="0" fontId="17" fillId="6" borderId="10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left" vertical="top" wrapText="1" indent="2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4">
    <cellStyle name="Excel Built-in Comma" xfId="7"/>
    <cellStyle name="Excel Built-in Normal" xfId="6"/>
    <cellStyle name="Hipervínculo 2" xfId="2"/>
    <cellStyle name="Hipervínculo 3" xfId="5"/>
    <cellStyle name="Hipervínculo 4" xfId="8"/>
    <cellStyle name="Millares 2" xfId="3"/>
    <cellStyle name="Moneda" xfId="1" builtinId="4"/>
    <cellStyle name="Moneda 2" xfId="4"/>
    <cellStyle name="Moneda 2 2" xfId="9"/>
    <cellStyle name="Moneda 2 3" xfId="10"/>
    <cellStyle name="Moneda 3" xfId="13"/>
    <cellStyle name="Normal" xfId="0" builtinId="0"/>
    <cellStyle name="Normal 2" xfId="11"/>
    <cellStyle name="Porcentual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"/>
  <sheetViews>
    <sheetView tabSelected="1" workbookViewId="0">
      <pane xSplit="1" topLeftCell="B1" activePane="topRight" state="frozen"/>
      <selection pane="topRight" activeCell="C6" sqref="C6"/>
    </sheetView>
  </sheetViews>
  <sheetFormatPr baseColWidth="10" defaultRowHeight="12.75" x14ac:dyDescent="0.2"/>
  <cols>
    <col min="1" max="1" width="33.140625" style="1" bestFit="1" customWidth="1"/>
    <col min="2" max="29" width="11.42578125" style="24"/>
    <col min="30" max="45" width="11.42578125" style="1"/>
    <col min="46" max="46" width="11.5703125" style="1" bestFit="1" customWidth="1"/>
    <col min="47" max="47" width="13.5703125" style="1" bestFit="1" customWidth="1"/>
    <col min="48" max="48" width="11.5703125" style="1" bestFit="1" customWidth="1"/>
    <col min="49" max="49" width="13.5703125" style="1" bestFit="1" customWidth="1"/>
    <col min="50" max="73" width="11.42578125" style="1"/>
    <col min="74" max="75" width="11.42578125" style="24"/>
    <col min="76" max="76" width="12.5703125" style="1" customWidth="1"/>
    <col min="77" max="95" width="11.42578125" style="1"/>
    <col min="96" max="96" width="11.5703125" style="1" bestFit="1" customWidth="1"/>
    <col min="97" max="97" width="12.140625" style="1" bestFit="1" customWidth="1"/>
    <col min="98" max="100" width="11.42578125" style="1"/>
    <col min="101" max="101" width="11.28515625" style="1" customWidth="1"/>
    <col min="102" max="16384" width="11.42578125" style="1"/>
  </cols>
  <sheetData>
    <row r="1" spans="1:101" x14ac:dyDescent="0.2">
      <c r="B1" s="147" t="s">
        <v>24</v>
      </c>
      <c r="C1" s="147"/>
      <c r="D1" s="147"/>
      <c r="E1" s="147"/>
      <c r="F1" s="146" t="s">
        <v>25</v>
      </c>
      <c r="G1" s="146"/>
      <c r="H1" s="146"/>
      <c r="I1" s="146"/>
      <c r="J1" s="146" t="s">
        <v>26</v>
      </c>
      <c r="K1" s="146"/>
      <c r="L1" s="146"/>
      <c r="M1" s="146"/>
      <c r="N1" s="146" t="s">
        <v>27</v>
      </c>
      <c r="O1" s="146"/>
      <c r="P1" s="146"/>
      <c r="Q1" s="146"/>
      <c r="R1" s="146" t="s">
        <v>28</v>
      </c>
      <c r="S1" s="146"/>
      <c r="T1" s="146"/>
      <c r="U1" s="146"/>
      <c r="V1" s="146" t="s">
        <v>29</v>
      </c>
      <c r="W1" s="146"/>
      <c r="X1" s="146"/>
      <c r="Y1" s="146"/>
      <c r="Z1" s="146" t="s">
        <v>30</v>
      </c>
      <c r="AA1" s="146"/>
      <c r="AB1" s="146"/>
      <c r="AC1" s="146"/>
      <c r="AD1" s="146" t="s">
        <v>31</v>
      </c>
      <c r="AE1" s="146"/>
      <c r="AF1" s="146"/>
      <c r="AG1" s="146"/>
      <c r="AH1" s="146" t="s">
        <v>32</v>
      </c>
      <c r="AI1" s="146"/>
      <c r="AJ1" s="146"/>
      <c r="AK1" s="146"/>
      <c r="AL1" s="146" t="s">
        <v>35</v>
      </c>
      <c r="AM1" s="146"/>
      <c r="AN1" s="146"/>
      <c r="AO1" s="146"/>
      <c r="AP1" s="146" t="s">
        <v>36</v>
      </c>
      <c r="AQ1" s="146"/>
      <c r="AR1" s="146"/>
      <c r="AS1" s="146"/>
      <c r="AT1" s="146" t="s">
        <v>37</v>
      </c>
      <c r="AU1" s="146"/>
      <c r="AV1" s="146"/>
      <c r="AW1" s="146"/>
      <c r="AX1" s="146" t="s">
        <v>38</v>
      </c>
      <c r="AY1" s="146"/>
      <c r="AZ1" s="146"/>
      <c r="BA1" s="146"/>
      <c r="BB1" s="146" t="s">
        <v>39</v>
      </c>
      <c r="BC1" s="146"/>
      <c r="BD1" s="146"/>
      <c r="BE1" s="146"/>
      <c r="BF1" s="146" t="s">
        <v>40</v>
      </c>
      <c r="BG1" s="146"/>
      <c r="BH1" s="146"/>
      <c r="BI1" s="146"/>
      <c r="BJ1" s="146" t="s">
        <v>41</v>
      </c>
      <c r="BK1" s="146"/>
      <c r="BL1" s="146"/>
      <c r="BM1" s="146"/>
      <c r="BN1" s="146" t="s">
        <v>42</v>
      </c>
      <c r="BO1" s="146"/>
      <c r="BP1" s="146"/>
      <c r="BQ1" s="146"/>
      <c r="BR1" s="146" t="s">
        <v>44</v>
      </c>
      <c r="BS1" s="146"/>
      <c r="BT1" s="146"/>
      <c r="BU1" s="146"/>
      <c r="BV1" s="146" t="s">
        <v>45</v>
      </c>
      <c r="BW1" s="146"/>
      <c r="BX1" s="146"/>
      <c r="BY1" s="146"/>
      <c r="BZ1" s="146" t="s">
        <v>49</v>
      </c>
      <c r="CA1" s="146"/>
      <c r="CB1" s="146"/>
      <c r="CC1" s="154"/>
      <c r="CD1" s="146" t="s">
        <v>51</v>
      </c>
      <c r="CE1" s="146"/>
      <c r="CF1" s="146"/>
      <c r="CG1" s="146"/>
      <c r="CH1" s="146" t="s">
        <v>53</v>
      </c>
      <c r="CI1" s="146"/>
      <c r="CJ1" s="146"/>
      <c r="CK1" s="146"/>
      <c r="CL1" s="146" t="s">
        <v>54</v>
      </c>
      <c r="CM1" s="146"/>
      <c r="CN1" s="146"/>
      <c r="CO1" s="146"/>
      <c r="CP1" s="146" t="s">
        <v>55</v>
      </c>
      <c r="CQ1" s="146"/>
      <c r="CR1" s="146"/>
      <c r="CS1" s="146"/>
      <c r="CT1" s="150" t="s">
        <v>52</v>
      </c>
      <c r="CU1" s="150"/>
      <c r="CV1" s="150"/>
      <c r="CW1" s="150"/>
    </row>
    <row r="2" spans="1:101" s="52" customFormat="1" ht="12.75" customHeight="1" x14ac:dyDescent="0.2">
      <c r="A2" s="157" t="s">
        <v>0</v>
      </c>
      <c r="B2" s="157" t="s">
        <v>1</v>
      </c>
      <c r="C2" s="157"/>
      <c r="D2" s="157"/>
      <c r="E2" s="157"/>
      <c r="F2" s="157" t="s">
        <v>1</v>
      </c>
      <c r="G2" s="157"/>
      <c r="H2" s="157"/>
      <c r="I2" s="157"/>
      <c r="J2" s="156" t="s">
        <v>1</v>
      </c>
      <c r="K2" s="156"/>
      <c r="L2" s="156"/>
      <c r="M2" s="156"/>
      <c r="N2" s="156" t="s">
        <v>1</v>
      </c>
      <c r="O2" s="156"/>
      <c r="P2" s="156"/>
      <c r="Q2" s="156"/>
      <c r="R2" s="156" t="s">
        <v>1</v>
      </c>
      <c r="S2" s="156"/>
      <c r="T2" s="156"/>
      <c r="U2" s="156"/>
      <c r="V2" s="156" t="s">
        <v>1</v>
      </c>
      <c r="W2" s="156"/>
      <c r="X2" s="156"/>
      <c r="Y2" s="156"/>
      <c r="Z2" s="156" t="s">
        <v>1</v>
      </c>
      <c r="AA2" s="156"/>
      <c r="AB2" s="156"/>
      <c r="AC2" s="156"/>
      <c r="AD2" s="156" t="s">
        <v>1</v>
      </c>
      <c r="AE2" s="156"/>
      <c r="AF2" s="156"/>
      <c r="AG2" s="156"/>
      <c r="AH2" s="156" t="s">
        <v>1</v>
      </c>
      <c r="AI2" s="156"/>
      <c r="AJ2" s="156"/>
      <c r="AK2" s="156"/>
      <c r="AL2" s="156" t="s">
        <v>1</v>
      </c>
      <c r="AM2" s="156"/>
      <c r="AN2" s="156"/>
      <c r="AO2" s="156"/>
      <c r="AP2" s="156" t="s">
        <v>1</v>
      </c>
      <c r="AQ2" s="156"/>
      <c r="AR2" s="156"/>
      <c r="AS2" s="156"/>
      <c r="AT2" s="156" t="s">
        <v>1</v>
      </c>
      <c r="AU2" s="156"/>
      <c r="AV2" s="156"/>
      <c r="AW2" s="156"/>
      <c r="AX2" s="156" t="s">
        <v>1</v>
      </c>
      <c r="AY2" s="156"/>
      <c r="AZ2" s="156"/>
      <c r="BA2" s="156"/>
      <c r="BB2" s="156" t="s">
        <v>1</v>
      </c>
      <c r="BC2" s="156"/>
      <c r="BD2" s="156"/>
      <c r="BE2" s="156"/>
      <c r="BF2" s="156" t="s">
        <v>1</v>
      </c>
      <c r="BG2" s="156"/>
      <c r="BH2" s="156"/>
      <c r="BI2" s="156"/>
      <c r="BJ2" s="156" t="s">
        <v>1</v>
      </c>
      <c r="BK2" s="156"/>
      <c r="BL2" s="156"/>
      <c r="BM2" s="156"/>
      <c r="BN2" s="156" t="s">
        <v>1</v>
      </c>
      <c r="BO2" s="156"/>
      <c r="BP2" s="156"/>
      <c r="BQ2" s="156"/>
      <c r="BR2" s="156" t="s">
        <v>1</v>
      </c>
      <c r="BS2" s="156"/>
      <c r="BT2" s="156"/>
      <c r="BU2" s="156"/>
      <c r="BV2" s="148" t="s">
        <v>47</v>
      </c>
      <c r="BW2" s="148"/>
      <c r="BX2" s="148"/>
      <c r="BY2" s="148"/>
      <c r="BZ2" s="151" t="s">
        <v>47</v>
      </c>
      <c r="CA2" s="152"/>
      <c r="CB2" s="152"/>
      <c r="CC2" s="152"/>
      <c r="CD2" s="148" t="s">
        <v>47</v>
      </c>
      <c r="CE2" s="148"/>
      <c r="CF2" s="148"/>
      <c r="CG2" s="148"/>
      <c r="CH2" s="148" t="s">
        <v>47</v>
      </c>
      <c r="CI2" s="148"/>
      <c r="CJ2" s="148"/>
      <c r="CK2" s="148"/>
      <c r="CL2" s="148" t="s">
        <v>47</v>
      </c>
      <c r="CM2" s="148"/>
      <c r="CN2" s="148"/>
      <c r="CO2" s="148"/>
      <c r="CP2" s="148" t="s">
        <v>47</v>
      </c>
      <c r="CQ2" s="148"/>
      <c r="CR2" s="148"/>
      <c r="CS2" s="148"/>
      <c r="CT2" s="149" t="s">
        <v>47</v>
      </c>
      <c r="CU2" s="149"/>
      <c r="CV2" s="149"/>
      <c r="CW2" s="149"/>
    </row>
    <row r="3" spans="1:101" s="52" customFormat="1" ht="12" x14ac:dyDescent="0.2">
      <c r="A3" s="157"/>
      <c r="B3" s="157" t="s">
        <v>2</v>
      </c>
      <c r="C3" s="157"/>
      <c r="D3" s="157" t="s">
        <v>3</v>
      </c>
      <c r="E3" s="157"/>
      <c r="F3" s="157" t="s">
        <v>2</v>
      </c>
      <c r="G3" s="157"/>
      <c r="H3" s="157" t="s">
        <v>3</v>
      </c>
      <c r="I3" s="157"/>
      <c r="J3" s="156" t="s">
        <v>2</v>
      </c>
      <c r="K3" s="156"/>
      <c r="L3" s="156" t="s">
        <v>3</v>
      </c>
      <c r="M3" s="156"/>
      <c r="N3" s="156" t="s">
        <v>2</v>
      </c>
      <c r="O3" s="156"/>
      <c r="P3" s="156" t="s">
        <v>3</v>
      </c>
      <c r="Q3" s="156"/>
      <c r="R3" s="156" t="s">
        <v>2</v>
      </c>
      <c r="S3" s="156"/>
      <c r="T3" s="156" t="s">
        <v>3</v>
      </c>
      <c r="U3" s="156"/>
      <c r="V3" s="156" t="s">
        <v>2</v>
      </c>
      <c r="W3" s="156"/>
      <c r="X3" s="156" t="s">
        <v>3</v>
      </c>
      <c r="Y3" s="156"/>
      <c r="Z3" s="156" t="s">
        <v>2</v>
      </c>
      <c r="AA3" s="156"/>
      <c r="AB3" s="156" t="s">
        <v>3</v>
      </c>
      <c r="AC3" s="156"/>
      <c r="AD3" s="156" t="s">
        <v>2</v>
      </c>
      <c r="AE3" s="156"/>
      <c r="AF3" s="156" t="s">
        <v>3</v>
      </c>
      <c r="AG3" s="156"/>
      <c r="AH3" s="156" t="s">
        <v>2</v>
      </c>
      <c r="AI3" s="156"/>
      <c r="AJ3" s="156" t="s">
        <v>3</v>
      </c>
      <c r="AK3" s="156"/>
      <c r="AL3" s="156" t="s">
        <v>2</v>
      </c>
      <c r="AM3" s="156"/>
      <c r="AN3" s="156" t="s">
        <v>3</v>
      </c>
      <c r="AO3" s="156"/>
      <c r="AP3" s="156" t="s">
        <v>2</v>
      </c>
      <c r="AQ3" s="156"/>
      <c r="AR3" s="156" t="s">
        <v>3</v>
      </c>
      <c r="AS3" s="156"/>
      <c r="AT3" s="156" t="s">
        <v>2</v>
      </c>
      <c r="AU3" s="156"/>
      <c r="AV3" s="156" t="s">
        <v>3</v>
      </c>
      <c r="AW3" s="156"/>
      <c r="AX3" s="156" t="s">
        <v>2</v>
      </c>
      <c r="AY3" s="156"/>
      <c r="AZ3" s="156" t="s">
        <v>3</v>
      </c>
      <c r="BA3" s="156"/>
      <c r="BB3" s="156" t="s">
        <v>2</v>
      </c>
      <c r="BC3" s="156"/>
      <c r="BD3" s="156" t="s">
        <v>3</v>
      </c>
      <c r="BE3" s="156"/>
      <c r="BF3" s="156" t="s">
        <v>2</v>
      </c>
      <c r="BG3" s="156"/>
      <c r="BH3" s="156" t="s">
        <v>3</v>
      </c>
      <c r="BI3" s="156"/>
      <c r="BJ3" s="156" t="s">
        <v>2</v>
      </c>
      <c r="BK3" s="156"/>
      <c r="BL3" s="156" t="s">
        <v>3</v>
      </c>
      <c r="BM3" s="156"/>
      <c r="BN3" s="156" t="s">
        <v>2</v>
      </c>
      <c r="BO3" s="156"/>
      <c r="BP3" s="156" t="s">
        <v>3</v>
      </c>
      <c r="BQ3" s="156"/>
      <c r="BR3" s="156" t="s">
        <v>2</v>
      </c>
      <c r="BS3" s="156"/>
      <c r="BT3" s="156" t="s">
        <v>3</v>
      </c>
      <c r="BU3" s="156"/>
      <c r="BV3" s="148" t="s">
        <v>2</v>
      </c>
      <c r="BW3" s="148"/>
      <c r="BX3" s="155" t="s">
        <v>48</v>
      </c>
      <c r="BY3" s="155"/>
      <c r="BZ3" s="151" t="s">
        <v>2</v>
      </c>
      <c r="CA3" s="153"/>
      <c r="CB3" s="151" t="s">
        <v>48</v>
      </c>
      <c r="CC3" s="152"/>
      <c r="CD3" s="148" t="s">
        <v>2</v>
      </c>
      <c r="CE3" s="148"/>
      <c r="CF3" s="148" t="s">
        <v>48</v>
      </c>
      <c r="CG3" s="148"/>
      <c r="CH3" s="148" t="s">
        <v>2</v>
      </c>
      <c r="CI3" s="148"/>
      <c r="CJ3" s="148" t="s">
        <v>48</v>
      </c>
      <c r="CK3" s="148"/>
      <c r="CL3" s="148" t="s">
        <v>2</v>
      </c>
      <c r="CM3" s="148"/>
      <c r="CN3" s="148" t="s">
        <v>48</v>
      </c>
      <c r="CO3" s="148"/>
      <c r="CP3" s="148" t="s">
        <v>2</v>
      </c>
      <c r="CQ3" s="148"/>
      <c r="CR3" s="148" t="s">
        <v>48</v>
      </c>
      <c r="CS3" s="148"/>
      <c r="CT3" s="149" t="s">
        <v>2</v>
      </c>
      <c r="CU3" s="149"/>
      <c r="CV3" s="149" t="s">
        <v>48</v>
      </c>
      <c r="CW3" s="149"/>
    </row>
    <row r="4" spans="1:101" s="120" customFormat="1" ht="12" x14ac:dyDescent="0.25">
      <c r="A4" s="157"/>
      <c r="B4" s="113" t="s">
        <v>4</v>
      </c>
      <c r="C4" s="113" t="s">
        <v>5</v>
      </c>
      <c r="D4" s="113" t="s">
        <v>4</v>
      </c>
      <c r="E4" s="113" t="s">
        <v>6</v>
      </c>
      <c r="F4" s="113" t="s">
        <v>4</v>
      </c>
      <c r="G4" s="113" t="s">
        <v>5</v>
      </c>
      <c r="H4" s="113" t="s">
        <v>4</v>
      </c>
      <c r="I4" s="113" t="s">
        <v>6</v>
      </c>
      <c r="J4" s="18" t="s">
        <v>4</v>
      </c>
      <c r="K4" s="18" t="s">
        <v>5</v>
      </c>
      <c r="L4" s="18" t="s">
        <v>4</v>
      </c>
      <c r="M4" s="18" t="s">
        <v>6</v>
      </c>
      <c r="N4" s="18" t="s">
        <v>4</v>
      </c>
      <c r="O4" s="18" t="s">
        <v>5</v>
      </c>
      <c r="P4" s="18" t="s">
        <v>4</v>
      </c>
      <c r="Q4" s="18" t="s">
        <v>6</v>
      </c>
      <c r="R4" s="18" t="s">
        <v>4</v>
      </c>
      <c r="S4" s="18" t="s">
        <v>5</v>
      </c>
      <c r="T4" s="18" t="s">
        <v>4</v>
      </c>
      <c r="U4" s="18" t="s">
        <v>6</v>
      </c>
      <c r="V4" s="18" t="s">
        <v>4</v>
      </c>
      <c r="W4" s="18" t="s">
        <v>5</v>
      </c>
      <c r="X4" s="18" t="s">
        <v>4</v>
      </c>
      <c r="Y4" s="18" t="s">
        <v>6</v>
      </c>
      <c r="Z4" s="18" t="s">
        <v>4</v>
      </c>
      <c r="AA4" s="18" t="s">
        <v>5</v>
      </c>
      <c r="AB4" s="18" t="s">
        <v>4</v>
      </c>
      <c r="AC4" s="18" t="s">
        <v>6</v>
      </c>
      <c r="AD4" s="18" t="s">
        <v>4</v>
      </c>
      <c r="AE4" s="18" t="s">
        <v>5</v>
      </c>
      <c r="AF4" s="18" t="s">
        <v>4</v>
      </c>
      <c r="AG4" s="18" t="s">
        <v>6</v>
      </c>
      <c r="AH4" s="18" t="s">
        <v>4</v>
      </c>
      <c r="AI4" s="18" t="s">
        <v>5</v>
      </c>
      <c r="AJ4" s="18" t="s">
        <v>4</v>
      </c>
      <c r="AK4" s="18" t="s">
        <v>6</v>
      </c>
      <c r="AL4" s="18" t="s">
        <v>4</v>
      </c>
      <c r="AM4" s="18" t="s">
        <v>5</v>
      </c>
      <c r="AN4" s="18" t="s">
        <v>4</v>
      </c>
      <c r="AO4" s="18" t="s">
        <v>6</v>
      </c>
      <c r="AP4" s="18" t="s">
        <v>4</v>
      </c>
      <c r="AQ4" s="18" t="s">
        <v>5</v>
      </c>
      <c r="AR4" s="18" t="s">
        <v>4</v>
      </c>
      <c r="AS4" s="18" t="s">
        <v>6</v>
      </c>
      <c r="AT4" s="18" t="s">
        <v>4</v>
      </c>
      <c r="AU4" s="18" t="s">
        <v>5</v>
      </c>
      <c r="AV4" s="18" t="s">
        <v>4</v>
      </c>
      <c r="AW4" s="18" t="s">
        <v>6</v>
      </c>
      <c r="AX4" s="18" t="s">
        <v>4</v>
      </c>
      <c r="AY4" s="18" t="s">
        <v>5</v>
      </c>
      <c r="AZ4" s="18" t="s">
        <v>4</v>
      </c>
      <c r="BA4" s="18" t="s">
        <v>6</v>
      </c>
      <c r="BB4" s="18" t="s">
        <v>4</v>
      </c>
      <c r="BC4" s="18" t="s">
        <v>5</v>
      </c>
      <c r="BD4" s="18" t="s">
        <v>4</v>
      </c>
      <c r="BE4" s="18" t="s">
        <v>6</v>
      </c>
      <c r="BF4" s="18" t="s">
        <v>4</v>
      </c>
      <c r="BG4" s="18" t="s">
        <v>5</v>
      </c>
      <c r="BH4" s="18" t="s">
        <v>4</v>
      </c>
      <c r="BI4" s="18" t="s">
        <v>6</v>
      </c>
      <c r="BJ4" s="18" t="s">
        <v>4</v>
      </c>
      <c r="BK4" s="18" t="s">
        <v>5</v>
      </c>
      <c r="BL4" s="18" t="s">
        <v>4</v>
      </c>
      <c r="BM4" s="18" t="s">
        <v>6</v>
      </c>
      <c r="BN4" s="18" t="s">
        <v>4</v>
      </c>
      <c r="BO4" s="18" t="s">
        <v>5</v>
      </c>
      <c r="BP4" s="18" t="s">
        <v>4</v>
      </c>
      <c r="BQ4" s="18" t="s">
        <v>6</v>
      </c>
      <c r="BR4" s="18" t="s">
        <v>4</v>
      </c>
      <c r="BS4" s="18" t="s">
        <v>5</v>
      </c>
      <c r="BT4" s="18" t="s">
        <v>4</v>
      </c>
      <c r="BU4" s="18" t="s">
        <v>6</v>
      </c>
      <c r="BV4" s="114" t="s">
        <v>46</v>
      </c>
      <c r="BW4" s="114" t="s">
        <v>6</v>
      </c>
      <c r="BX4" s="115" t="s">
        <v>46</v>
      </c>
      <c r="BY4" s="115" t="s">
        <v>6</v>
      </c>
      <c r="BZ4" s="116" t="s">
        <v>46</v>
      </c>
      <c r="CA4" s="116" t="s">
        <v>6</v>
      </c>
      <c r="CB4" s="116" t="s">
        <v>46</v>
      </c>
      <c r="CC4" s="117" t="s">
        <v>6</v>
      </c>
      <c r="CD4" s="118" t="s">
        <v>46</v>
      </c>
      <c r="CE4" s="118" t="s">
        <v>6</v>
      </c>
      <c r="CF4" s="118" t="s">
        <v>46</v>
      </c>
      <c r="CG4" s="118" t="s">
        <v>6</v>
      </c>
      <c r="CH4" s="118" t="s">
        <v>46</v>
      </c>
      <c r="CI4" s="118" t="s">
        <v>6</v>
      </c>
      <c r="CJ4" s="118" t="s">
        <v>46</v>
      </c>
      <c r="CK4" s="118" t="s">
        <v>6</v>
      </c>
      <c r="CL4" s="118" t="s">
        <v>46</v>
      </c>
      <c r="CM4" s="118" t="s">
        <v>6</v>
      </c>
      <c r="CN4" s="118" t="s">
        <v>46</v>
      </c>
      <c r="CO4" s="118" t="s">
        <v>6</v>
      </c>
      <c r="CP4" s="118" t="s">
        <v>46</v>
      </c>
      <c r="CQ4" s="118" t="s">
        <v>6</v>
      </c>
      <c r="CR4" s="118" t="s">
        <v>46</v>
      </c>
      <c r="CS4" s="118" t="s">
        <v>6</v>
      </c>
      <c r="CT4" s="119" t="s">
        <v>46</v>
      </c>
      <c r="CU4" s="119" t="s">
        <v>6</v>
      </c>
      <c r="CV4" s="119" t="s">
        <v>46</v>
      </c>
      <c r="CW4" s="119" t="s">
        <v>6</v>
      </c>
    </row>
    <row r="5" spans="1:101" ht="12.75" customHeight="1" x14ac:dyDescent="0.2">
      <c r="A5" s="16" t="s">
        <v>7</v>
      </c>
      <c r="B5" s="4"/>
      <c r="C5" s="5"/>
      <c r="D5" s="4">
        <v>653</v>
      </c>
      <c r="E5" s="5">
        <v>325707.74</v>
      </c>
      <c r="F5" s="4"/>
      <c r="G5" s="4"/>
      <c r="H5" s="4">
        <v>12</v>
      </c>
      <c r="I5" s="5">
        <v>27626.34</v>
      </c>
      <c r="J5" s="77"/>
      <c r="K5" s="78"/>
      <c r="L5" s="77">
        <v>77</v>
      </c>
      <c r="M5" s="78">
        <v>22021.05</v>
      </c>
      <c r="N5" s="37"/>
      <c r="O5" s="37"/>
      <c r="P5" s="37">
        <v>85</v>
      </c>
      <c r="Q5" s="37">
        <v>72851.33</v>
      </c>
      <c r="R5" s="37"/>
      <c r="S5" s="37"/>
      <c r="T5" s="37">
        <v>47</v>
      </c>
      <c r="U5" s="37">
        <v>40926.839999999997</v>
      </c>
      <c r="V5" s="39"/>
      <c r="W5" s="37"/>
      <c r="X5" s="39">
        <v>28</v>
      </c>
      <c r="Y5" s="37">
        <v>36564.300000000003</v>
      </c>
      <c r="Z5" s="39"/>
      <c r="AA5" s="37"/>
      <c r="AB5" s="39">
        <v>38</v>
      </c>
      <c r="AC5" s="37">
        <v>39571.339999999997</v>
      </c>
      <c r="AD5" s="39"/>
      <c r="AE5" s="37"/>
      <c r="AF5" s="39">
        <v>38</v>
      </c>
      <c r="AG5" s="37">
        <v>52177.88</v>
      </c>
      <c r="AH5" s="39"/>
      <c r="AI5" s="41"/>
      <c r="AJ5" s="41">
        <v>19</v>
      </c>
      <c r="AK5" s="41">
        <v>45951.42</v>
      </c>
      <c r="AL5" s="39"/>
      <c r="AM5" s="41"/>
      <c r="AN5" s="41">
        <v>54</v>
      </c>
      <c r="AO5" s="41">
        <v>23865.8</v>
      </c>
      <c r="AP5" s="33">
        <v>3</v>
      </c>
      <c r="AQ5" s="14">
        <v>6866.41</v>
      </c>
      <c r="AR5" s="33">
        <v>30</v>
      </c>
      <c r="AS5" s="14">
        <v>56767.82</v>
      </c>
      <c r="AT5" s="39">
        <v>76</v>
      </c>
      <c r="AU5" s="42">
        <v>176573.38</v>
      </c>
      <c r="AV5" s="41">
        <v>58</v>
      </c>
      <c r="AW5" s="42">
        <v>147116.45000000001</v>
      </c>
      <c r="AX5" s="44">
        <v>22</v>
      </c>
      <c r="AY5" s="45">
        <v>37597.07</v>
      </c>
      <c r="AZ5" s="44"/>
      <c r="BA5" s="45"/>
      <c r="BB5" s="39"/>
      <c r="BC5" s="42"/>
      <c r="BD5" s="39">
        <v>21</v>
      </c>
      <c r="BE5" s="37">
        <v>146910.94</v>
      </c>
      <c r="BF5" s="39"/>
      <c r="BG5" s="37"/>
      <c r="BH5" s="39">
        <v>192</v>
      </c>
      <c r="BI5" s="37">
        <v>47338.29</v>
      </c>
      <c r="BJ5" s="39"/>
      <c r="BK5" s="21"/>
      <c r="BL5" s="41">
        <v>80</v>
      </c>
      <c r="BM5" s="21">
        <v>61489.14</v>
      </c>
      <c r="BN5" s="39"/>
      <c r="BO5" s="37"/>
      <c r="BP5" s="39">
        <v>155</v>
      </c>
      <c r="BQ5" s="37">
        <v>35680.81</v>
      </c>
      <c r="BR5" s="54"/>
      <c r="BS5" s="55"/>
      <c r="BT5" s="39">
        <v>73</v>
      </c>
      <c r="BU5" s="36">
        <v>78197.97</v>
      </c>
      <c r="BV5" s="63"/>
      <c r="BW5" s="64"/>
      <c r="BX5" s="65">
        <v>41</v>
      </c>
      <c r="BY5" s="64">
        <v>62599.360000000001</v>
      </c>
      <c r="BZ5" s="82"/>
      <c r="CA5" s="82"/>
      <c r="CB5" s="83">
        <v>66</v>
      </c>
      <c r="CC5" s="106">
        <v>105720.3</v>
      </c>
      <c r="CD5" s="99"/>
      <c r="CE5" s="102"/>
      <c r="CF5" s="99">
        <v>35</v>
      </c>
      <c r="CG5" s="103">
        <v>32502.42</v>
      </c>
      <c r="CH5" s="31"/>
      <c r="CI5" s="97"/>
      <c r="CJ5" s="31">
        <v>130</v>
      </c>
      <c r="CK5" s="97">
        <v>317920.55</v>
      </c>
      <c r="CL5" s="99"/>
      <c r="CM5" s="92"/>
      <c r="CN5" s="99">
        <v>151</v>
      </c>
      <c r="CO5" s="92">
        <v>54148.74</v>
      </c>
      <c r="CP5" s="93"/>
      <c r="CQ5" s="95"/>
      <c r="CR5" s="95">
        <v>674</v>
      </c>
      <c r="CS5" s="42">
        <v>251150.72</v>
      </c>
      <c r="CT5" s="91">
        <f>B5+F5+J5+N5+R5+V5+Z5+AD5+AH5+AL5+AP5+AT5+AX5+BB5+BF5+BJ5+BN5+BR5+BV5+BZ5+CD5+CH5+CL5+CP5</f>
        <v>101</v>
      </c>
      <c r="CU5" s="91">
        <f t="shared" ref="CU5:CW20" si="0">C5+G5+K5+O5+S5+W5+AA5+AE5+AI5+AM5+AQ5+AU5+AY5+BC5+BG5+BK5+BO5+BS5+BW5+CA5+CE5+CI5+CM5+CQ5</f>
        <v>221036.86000000002</v>
      </c>
      <c r="CV5" s="91">
        <f t="shared" si="0"/>
        <v>2757</v>
      </c>
      <c r="CW5" s="91">
        <f t="shared" si="0"/>
        <v>2084807.55</v>
      </c>
    </row>
    <row r="6" spans="1:101" ht="15" x14ac:dyDescent="0.2">
      <c r="A6" s="26" t="s">
        <v>8</v>
      </c>
      <c r="B6" s="2">
        <v>3</v>
      </c>
      <c r="C6" s="3">
        <v>106370.74</v>
      </c>
      <c r="D6" s="2"/>
      <c r="E6" s="3"/>
      <c r="F6" s="2"/>
      <c r="G6" s="2"/>
      <c r="H6" s="2"/>
      <c r="I6" s="2"/>
      <c r="J6" s="79"/>
      <c r="K6" s="80"/>
      <c r="L6" s="79"/>
      <c r="M6" s="80"/>
      <c r="N6" s="34"/>
      <c r="O6" s="34"/>
      <c r="P6" s="34"/>
      <c r="Q6" s="34"/>
      <c r="R6" s="34"/>
      <c r="S6" s="34"/>
      <c r="T6" s="30"/>
      <c r="U6" s="34"/>
      <c r="V6" s="40"/>
      <c r="W6" s="40"/>
      <c r="X6" s="40"/>
      <c r="Y6" s="40"/>
      <c r="Z6" s="40"/>
      <c r="AA6" s="40"/>
      <c r="AB6" s="40"/>
      <c r="AC6" s="40"/>
      <c r="AD6" s="40"/>
      <c r="AE6" s="38"/>
      <c r="AF6" s="38"/>
      <c r="AG6" s="38"/>
      <c r="AH6" s="40"/>
      <c r="AI6" s="38"/>
      <c r="AJ6" s="38"/>
      <c r="AK6" s="38"/>
      <c r="AL6" s="40"/>
      <c r="AM6" s="38"/>
      <c r="AN6" s="22"/>
      <c r="AO6" s="38"/>
      <c r="AP6" s="32"/>
      <c r="AQ6" s="15"/>
      <c r="AR6" s="32"/>
      <c r="AS6" s="15"/>
      <c r="AT6" s="40">
        <v>1</v>
      </c>
      <c r="AU6" s="43">
        <v>72703.87</v>
      </c>
      <c r="AV6" s="38"/>
      <c r="AW6" s="38"/>
      <c r="AX6" s="46"/>
      <c r="AY6" s="46"/>
      <c r="AZ6" s="46"/>
      <c r="BA6" s="46"/>
      <c r="BB6" s="40"/>
      <c r="BC6" s="43"/>
      <c r="BD6" s="40"/>
      <c r="BE6" s="40"/>
      <c r="BF6" s="40"/>
      <c r="BG6" s="34"/>
      <c r="BH6" s="40"/>
      <c r="BI6" s="34"/>
      <c r="BJ6" s="40"/>
      <c r="BK6" s="22"/>
      <c r="BL6" s="38">
        <v>2</v>
      </c>
      <c r="BM6" s="22">
        <v>43273.79</v>
      </c>
      <c r="BN6" s="40"/>
      <c r="BO6" s="34"/>
      <c r="BP6" s="40"/>
      <c r="BQ6" s="34"/>
      <c r="BR6" s="56"/>
      <c r="BS6" s="57"/>
      <c r="BT6" s="40">
        <v>1</v>
      </c>
      <c r="BU6" s="8">
        <v>28125</v>
      </c>
      <c r="BV6" s="67"/>
      <c r="BW6" s="67"/>
      <c r="BX6" s="68"/>
      <c r="BY6" s="69"/>
      <c r="BZ6" s="85"/>
      <c r="CA6" s="85"/>
      <c r="CB6" s="85"/>
      <c r="CC6" s="107"/>
      <c r="CD6" s="100"/>
      <c r="CE6" s="104"/>
      <c r="CF6" s="100"/>
      <c r="CG6" s="105"/>
      <c r="CH6" s="30"/>
      <c r="CI6" s="34"/>
      <c r="CJ6" s="30"/>
      <c r="CK6" s="34"/>
      <c r="CL6" s="100"/>
      <c r="CM6" s="96"/>
      <c r="CN6" s="100">
        <v>1</v>
      </c>
      <c r="CO6" s="96">
        <v>96</v>
      </c>
      <c r="CP6" s="94"/>
      <c r="CQ6" s="96"/>
      <c r="CR6" s="96">
        <v>2</v>
      </c>
      <c r="CS6" s="43">
        <v>7810</v>
      </c>
      <c r="CT6" s="91">
        <f t="shared" ref="CT6:CT21" si="1">B6+F6+J6+N6+R6+V6+Z6+AD6+AH6+AL6+AP6+AT6+AX6+BB6+BF6+BJ6+BN6+BR6+BV6+BZ6+CD6+CH6+CL6+CP6</f>
        <v>4</v>
      </c>
      <c r="CU6" s="91">
        <f t="shared" si="0"/>
        <v>179074.61</v>
      </c>
      <c r="CV6" s="91">
        <f t="shared" si="0"/>
        <v>6</v>
      </c>
      <c r="CW6" s="91">
        <f t="shared" si="0"/>
        <v>79304.790000000008</v>
      </c>
    </row>
    <row r="7" spans="1:101" ht="15" x14ac:dyDescent="0.2">
      <c r="A7" s="16" t="s">
        <v>9</v>
      </c>
      <c r="B7" s="4"/>
      <c r="C7" s="5"/>
      <c r="D7" s="4"/>
      <c r="E7" s="5"/>
      <c r="F7" s="4"/>
      <c r="G7" s="4"/>
      <c r="H7" s="4"/>
      <c r="I7" s="4"/>
      <c r="J7" s="77"/>
      <c r="K7" s="78"/>
      <c r="L7" s="77"/>
      <c r="M7" s="78"/>
      <c r="N7" s="37"/>
      <c r="O7" s="37"/>
      <c r="P7" s="37"/>
      <c r="Q7" s="37"/>
      <c r="R7" s="37"/>
      <c r="S7" s="37"/>
      <c r="T7" s="31"/>
      <c r="U7" s="37"/>
      <c r="V7" s="39"/>
      <c r="W7" s="39"/>
      <c r="X7" s="39"/>
      <c r="Y7" s="39"/>
      <c r="Z7" s="39"/>
      <c r="AA7" s="39"/>
      <c r="AB7" s="39"/>
      <c r="AC7" s="39"/>
      <c r="AD7" s="39"/>
      <c r="AE7" s="41"/>
      <c r="AF7" s="41"/>
      <c r="AG7" s="41"/>
      <c r="AH7" s="39"/>
      <c r="AI7" s="41"/>
      <c r="AJ7" s="41"/>
      <c r="AK7" s="41"/>
      <c r="AL7" s="39"/>
      <c r="AM7" s="41"/>
      <c r="AN7" s="41"/>
      <c r="AO7" s="41"/>
      <c r="AP7" s="33"/>
      <c r="AQ7" s="14"/>
      <c r="AR7" s="33"/>
      <c r="AS7" s="14"/>
      <c r="AT7" s="39"/>
      <c r="AU7" s="41"/>
      <c r="AV7" s="41"/>
      <c r="AW7" s="41"/>
      <c r="AX7" s="44"/>
      <c r="AY7" s="44"/>
      <c r="AZ7" s="44"/>
      <c r="BA7" s="44"/>
      <c r="BB7" s="39"/>
      <c r="BC7" s="42"/>
      <c r="BD7" s="39"/>
      <c r="BE7" s="37"/>
      <c r="BF7" s="39"/>
      <c r="BG7" s="37"/>
      <c r="BH7" s="39"/>
      <c r="BI7" s="37"/>
      <c r="BJ7" s="39"/>
      <c r="BK7" s="51"/>
      <c r="BL7" s="41"/>
      <c r="BM7" s="51"/>
      <c r="BN7" s="39"/>
      <c r="BO7" s="37"/>
      <c r="BP7" s="39"/>
      <c r="BQ7" s="37"/>
      <c r="BR7" s="54"/>
      <c r="BS7" s="55"/>
      <c r="BT7" s="54"/>
      <c r="BU7" s="58"/>
      <c r="BV7" s="70"/>
      <c r="BW7" s="70"/>
      <c r="BX7" s="71"/>
      <c r="BY7" s="66"/>
      <c r="BZ7" s="82"/>
      <c r="CA7" s="82"/>
      <c r="CB7" s="82"/>
      <c r="CC7" s="108"/>
      <c r="CD7" s="99"/>
      <c r="CE7" s="102"/>
      <c r="CF7" s="99"/>
      <c r="CG7" s="103"/>
      <c r="CH7" s="31"/>
      <c r="CI7" s="97"/>
      <c r="CJ7" s="31"/>
      <c r="CK7" s="97"/>
      <c r="CL7" s="99"/>
      <c r="CM7" s="92"/>
      <c r="CN7" s="99"/>
      <c r="CO7" s="92"/>
      <c r="CP7" s="93"/>
      <c r="CQ7" s="95"/>
      <c r="CR7" s="95"/>
      <c r="CS7" s="42"/>
      <c r="CT7" s="91"/>
      <c r="CU7" s="91"/>
      <c r="CV7" s="91"/>
      <c r="CW7" s="91"/>
    </row>
    <row r="8" spans="1:101" ht="15" x14ac:dyDescent="0.2">
      <c r="A8" s="17" t="s">
        <v>10</v>
      </c>
      <c r="B8" s="2">
        <v>3</v>
      </c>
      <c r="C8" s="3">
        <v>326597.77</v>
      </c>
      <c r="D8" s="2">
        <v>11</v>
      </c>
      <c r="E8" s="3">
        <v>327662.92</v>
      </c>
      <c r="F8" s="2">
        <v>2</v>
      </c>
      <c r="G8" s="3">
        <v>78360</v>
      </c>
      <c r="H8" s="2">
        <v>2</v>
      </c>
      <c r="I8" s="25">
        <v>50200</v>
      </c>
      <c r="J8" s="79"/>
      <c r="K8" s="80"/>
      <c r="L8" s="79"/>
      <c r="M8" s="80"/>
      <c r="N8" s="34"/>
      <c r="O8" s="34"/>
      <c r="P8" s="34">
        <v>2</v>
      </c>
      <c r="Q8" s="34">
        <v>37969</v>
      </c>
      <c r="R8" s="34"/>
      <c r="S8" s="34"/>
      <c r="T8" s="30">
        <v>1</v>
      </c>
      <c r="U8" s="34">
        <v>29500</v>
      </c>
      <c r="V8" s="40"/>
      <c r="W8" s="34"/>
      <c r="X8" s="40">
        <v>1</v>
      </c>
      <c r="Y8" s="34">
        <v>41938.699999999997</v>
      </c>
      <c r="Z8" s="40"/>
      <c r="AA8" s="34"/>
      <c r="AB8" s="40">
        <v>1</v>
      </c>
      <c r="AC8" s="34">
        <v>29133.9</v>
      </c>
      <c r="AD8" s="40"/>
      <c r="AE8" s="30"/>
      <c r="AF8" s="40">
        <v>1</v>
      </c>
      <c r="AG8" s="30">
        <v>13200</v>
      </c>
      <c r="AH8" s="40"/>
      <c r="AI8" s="38"/>
      <c r="AJ8" s="38">
        <v>3</v>
      </c>
      <c r="AK8" s="38">
        <v>160834.23999999999</v>
      </c>
      <c r="AL8" s="40">
        <v>1</v>
      </c>
      <c r="AM8" s="22">
        <v>76538</v>
      </c>
      <c r="AN8" s="38">
        <v>1</v>
      </c>
      <c r="AO8" s="22">
        <v>9362</v>
      </c>
      <c r="AP8" s="32"/>
      <c r="AQ8" s="15"/>
      <c r="AR8" s="32">
        <v>2</v>
      </c>
      <c r="AS8" s="15">
        <v>14890</v>
      </c>
      <c r="AT8" s="40">
        <v>25</v>
      </c>
      <c r="AU8" s="43">
        <v>2648684.3600000003</v>
      </c>
      <c r="AV8" s="38">
        <v>14</v>
      </c>
      <c r="AW8" s="43">
        <v>1067103.33</v>
      </c>
      <c r="AX8" s="46">
        <v>1</v>
      </c>
      <c r="AY8" s="47">
        <v>31020</v>
      </c>
      <c r="AZ8" s="46"/>
      <c r="BA8" s="47"/>
      <c r="BB8" s="40"/>
      <c r="BC8" s="43"/>
      <c r="BD8" s="40">
        <v>2</v>
      </c>
      <c r="BE8" s="43">
        <v>84014.87</v>
      </c>
      <c r="BF8" s="40">
        <v>2</v>
      </c>
      <c r="BG8" s="34">
        <v>30742</v>
      </c>
      <c r="BH8" s="40"/>
      <c r="BI8" s="34"/>
      <c r="BJ8" s="40"/>
      <c r="BK8" s="28"/>
      <c r="BL8" s="38"/>
      <c r="BM8" s="28"/>
      <c r="BN8" s="40"/>
      <c r="BO8" s="34"/>
      <c r="BP8" s="40">
        <v>3</v>
      </c>
      <c r="BQ8" s="34">
        <v>67195.98</v>
      </c>
      <c r="BR8" s="59"/>
      <c r="BS8" s="34"/>
      <c r="BT8" s="40">
        <v>3</v>
      </c>
      <c r="BU8" s="8">
        <v>351812</v>
      </c>
      <c r="BV8" s="72"/>
      <c r="BW8" s="73"/>
      <c r="BX8" s="74">
        <v>2</v>
      </c>
      <c r="BY8" s="75">
        <v>57700</v>
      </c>
      <c r="BZ8" s="86">
        <v>1</v>
      </c>
      <c r="CA8" s="87">
        <v>15143.4</v>
      </c>
      <c r="CB8" s="88">
        <v>4</v>
      </c>
      <c r="CC8" s="109">
        <v>179311.58</v>
      </c>
      <c r="CD8" s="100"/>
      <c r="CE8" s="104"/>
      <c r="CF8" s="100">
        <v>2</v>
      </c>
      <c r="CG8" s="105">
        <v>30038.44</v>
      </c>
      <c r="CH8" s="30"/>
      <c r="CI8" s="34"/>
      <c r="CJ8" s="30">
        <v>8</v>
      </c>
      <c r="CK8" s="34">
        <v>280528.8</v>
      </c>
      <c r="CL8" s="100"/>
      <c r="CM8" s="98"/>
      <c r="CN8" s="100">
        <v>1</v>
      </c>
      <c r="CO8" s="98">
        <v>37800</v>
      </c>
      <c r="CP8" s="94"/>
      <c r="CQ8" s="96"/>
      <c r="CR8" s="96">
        <v>12</v>
      </c>
      <c r="CS8" s="43">
        <v>337610.97</v>
      </c>
      <c r="CT8" s="91">
        <f t="shared" si="1"/>
        <v>35</v>
      </c>
      <c r="CU8" s="91">
        <f t="shared" si="0"/>
        <v>3207085.5300000003</v>
      </c>
      <c r="CV8" s="91">
        <f t="shared" si="0"/>
        <v>76</v>
      </c>
      <c r="CW8" s="91">
        <f t="shared" si="0"/>
        <v>3207806.7299999995</v>
      </c>
    </row>
    <row r="9" spans="1:101" ht="15" x14ac:dyDescent="0.2">
      <c r="A9" s="16" t="s">
        <v>11</v>
      </c>
      <c r="B9" s="4"/>
      <c r="C9" s="5"/>
      <c r="D9" s="4"/>
      <c r="E9" s="5"/>
      <c r="F9" s="4"/>
      <c r="G9" s="4"/>
      <c r="H9" s="4"/>
      <c r="I9" s="4"/>
      <c r="J9" s="77"/>
      <c r="K9" s="78"/>
      <c r="L9" s="77"/>
      <c r="M9" s="78"/>
      <c r="N9" s="37"/>
      <c r="O9" s="37"/>
      <c r="P9" s="37"/>
      <c r="Q9" s="37"/>
      <c r="R9" s="37"/>
      <c r="S9" s="37"/>
      <c r="T9" s="31"/>
      <c r="U9" s="37"/>
      <c r="V9" s="39"/>
      <c r="W9" s="39"/>
      <c r="X9" s="39"/>
      <c r="Y9" s="39"/>
      <c r="Z9" s="39"/>
      <c r="AA9" s="39"/>
      <c r="AB9" s="39"/>
      <c r="AC9" s="39"/>
      <c r="AD9" s="39"/>
      <c r="AE9" s="41"/>
      <c r="AF9" s="41"/>
      <c r="AG9" s="41"/>
      <c r="AH9" s="39"/>
      <c r="AI9" s="41"/>
      <c r="AJ9" s="41">
        <v>1</v>
      </c>
      <c r="AK9" s="41">
        <v>37632.120000000003</v>
      </c>
      <c r="AL9" s="39"/>
      <c r="AM9" s="41"/>
      <c r="AN9" s="41"/>
      <c r="AO9" s="41"/>
      <c r="AP9" s="33"/>
      <c r="AQ9" s="14"/>
      <c r="AR9" s="33">
        <v>1</v>
      </c>
      <c r="AS9" s="14">
        <v>27702.46</v>
      </c>
      <c r="AT9" s="39">
        <v>1</v>
      </c>
      <c r="AU9" s="42">
        <v>298350.46999999997</v>
      </c>
      <c r="AV9" s="41"/>
      <c r="AW9" s="41"/>
      <c r="AX9" s="44"/>
      <c r="AY9" s="44"/>
      <c r="AZ9" s="44"/>
      <c r="BA9" s="44"/>
      <c r="BB9" s="39"/>
      <c r="BC9" s="42"/>
      <c r="BD9" s="39"/>
      <c r="BE9" s="42"/>
      <c r="BF9" s="39"/>
      <c r="BG9" s="37"/>
      <c r="BH9" s="39"/>
      <c r="BI9" s="37"/>
      <c r="BJ9" s="39"/>
      <c r="BK9" s="51"/>
      <c r="BL9" s="41"/>
      <c r="BM9" s="51"/>
      <c r="BN9" s="39"/>
      <c r="BO9" s="37"/>
      <c r="BP9" s="39"/>
      <c r="BQ9" s="37"/>
      <c r="BR9" s="54"/>
      <c r="BS9" s="55"/>
      <c r="BT9" s="54">
        <v>65</v>
      </c>
      <c r="BU9" s="58">
        <v>548953.02</v>
      </c>
      <c r="BV9" s="70"/>
      <c r="BW9" s="70"/>
      <c r="BX9" s="71"/>
      <c r="BY9" s="66"/>
      <c r="BZ9" s="82"/>
      <c r="CA9" s="82"/>
      <c r="CB9" s="82"/>
      <c r="CC9" s="108"/>
      <c r="CD9" s="99"/>
      <c r="CE9" s="102"/>
      <c r="CF9" s="99"/>
      <c r="CG9" s="103"/>
      <c r="CH9" s="31"/>
      <c r="CI9" s="97"/>
      <c r="CJ9" s="31"/>
      <c r="CK9" s="97"/>
      <c r="CL9" s="99"/>
      <c r="CM9" s="92"/>
      <c r="CN9" s="99"/>
      <c r="CO9" s="92"/>
      <c r="CP9" s="93"/>
      <c r="CQ9" s="95"/>
      <c r="CR9" s="95"/>
      <c r="CS9" s="42"/>
      <c r="CT9" s="91">
        <f t="shared" si="1"/>
        <v>1</v>
      </c>
      <c r="CU9" s="91">
        <f t="shared" si="0"/>
        <v>298350.46999999997</v>
      </c>
      <c r="CV9" s="91">
        <f t="shared" si="0"/>
        <v>67</v>
      </c>
      <c r="CW9" s="91">
        <f t="shared" si="0"/>
        <v>614287.6</v>
      </c>
    </row>
    <row r="10" spans="1:101" ht="15" x14ac:dyDescent="0.2">
      <c r="A10" s="17" t="s">
        <v>12</v>
      </c>
      <c r="B10" s="2"/>
      <c r="C10" s="3"/>
      <c r="D10" s="2"/>
      <c r="E10" s="3"/>
      <c r="F10" s="2"/>
      <c r="G10" s="2"/>
      <c r="H10" s="2"/>
      <c r="I10" s="2"/>
      <c r="J10" s="79"/>
      <c r="K10" s="80"/>
      <c r="L10" s="79"/>
      <c r="M10" s="80"/>
      <c r="N10" s="34"/>
      <c r="O10" s="34"/>
      <c r="P10" s="34"/>
      <c r="Q10" s="34"/>
      <c r="R10" s="34"/>
      <c r="S10" s="34"/>
      <c r="T10" s="30"/>
      <c r="U10" s="34"/>
      <c r="V10" s="40"/>
      <c r="W10" s="40"/>
      <c r="X10" s="40"/>
      <c r="Y10" s="40"/>
      <c r="Z10" s="40"/>
      <c r="AA10" s="40"/>
      <c r="AB10" s="40"/>
      <c r="AC10" s="40"/>
      <c r="AD10" s="40"/>
      <c r="AE10" s="38"/>
      <c r="AF10" s="38"/>
      <c r="AG10" s="38"/>
      <c r="AH10" s="40"/>
      <c r="AI10" s="38"/>
      <c r="AJ10" s="38"/>
      <c r="AK10" s="38"/>
      <c r="AL10" s="40"/>
      <c r="AM10" s="38"/>
      <c r="AN10" s="38"/>
      <c r="AO10" s="38"/>
      <c r="AP10" s="32"/>
      <c r="AQ10" s="15"/>
      <c r="AR10" s="32"/>
      <c r="AS10" s="15"/>
      <c r="AT10" s="40"/>
      <c r="AU10" s="38"/>
      <c r="AV10" s="38"/>
      <c r="AW10" s="38"/>
      <c r="AX10" s="46"/>
      <c r="AY10" s="46"/>
      <c r="AZ10" s="46"/>
      <c r="BA10" s="46"/>
      <c r="BB10" s="40"/>
      <c r="BC10" s="43"/>
      <c r="BD10" s="40"/>
      <c r="BE10" s="43"/>
      <c r="BF10" s="40"/>
      <c r="BG10" s="34"/>
      <c r="BH10" s="40"/>
      <c r="BI10" s="34"/>
      <c r="BJ10" s="40"/>
      <c r="BK10" s="28"/>
      <c r="BL10" s="38"/>
      <c r="BM10" s="28"/>
      <c r="BN10" s="40"/>
      <c r="BO10" s="34"/>
      <c r="BP10" s="40"/>
      <c r="BQ10" s="34"/>
      <c r="BR10" s="56"/>
      <c r="BS10" s="57"/>
      <c r="BT10" s="56"/>
      <c r="BU10" s="60"/>
      <c r="BV10" s="67"/>
      <c r="BW10" s="67"/>
      <c r="BX10" s="68"/>
      <c r="BY10" s="69"/>
      <c r="BZ10" s="85"/>
      <c r="CA10" s="85"/>
      <c r="CB10" s="85"/>
      <c r="CC10" s="107"/>
      <c r="CD10" s="100"/>
      <c r="CE10" s="104"/>
      <c r="CF10" s="100"/>
      <c r="CG10" s="105"/>
      <c r="CH10" s="30"/>
      <c r="CI10" s="34"/>
      <c r="CJ10" s="30"/>
      <c r="CK10" s="34"/>
      <c r="CL10" s="100"/>
      <c r="CM10" s="98"/>
      <c r="CN10" s="100"/>
      <c r="CO10" s="98"/>
      <c r="CP10" s="94"/>
      <c r="CQ10" s="96"/>
      <c r="CR10" s="96"/>
      <c r="CS10" s="43"/>
      <c r="CT10" s="91"/>
      <c r="CU10" s="91"/>
      <c r="CV10" s="91"/>
      <c r="CW10" s="91"/>
    </row>
    <row r="11" spans="1:101" ht="15" x14ac:dyDescent="0.2">
      <c r="A11" s="16" t="s">
        <v>13</v>
      </c>
      <c r="B11" s="4"/>
      <c r="C11" s="5"/>
      <c r="D11" s="4"/>
      <c r="E11" s="5"/>
      <c r="F11" s="4"/>
      <c r="G11" s="4"/>
      <c r="H11" s="4"/>
      <c r="I11" s="4"/>
      <c r="J11" s="77"/>
      <c r="K11" s="78"/>
      <c r="L11" s="77"/>
      <c r="M11" s="78"/>
      <c r="N11" s="37"/>
      <c r="O11" s="37"/>
      <c r="P11" s="37"/>
      <c r="Q11" s="37"/>
      <c r="R11" s="37"/>
      <c r="S11" s="37"/>
      <c r="T11" s="31"/>
      <c r="U11" s="37"/>
      <c r="V11" s="39"/>
      <c r="W11" s="39"/>
      <c r="X11" s="39"/>
      <c r="Y11" s="39"/>
      <c r="Z11" s="39"/>
      <c r="AA11" s="39"/>
      <c r="AB11" s="39"/>
      <c r="AC11" s="39"/>
      <c r="AD11" s="39"/>
      <c r="AE11" s="41"/>
      <c r="AF11" s="41"/>
      <c r="AG11" s="41"/>
      <c r="AH11" s="39"/>
      <c r="AI11" s="41"/>
      <c r="AJ11" s="41"/>
      <c r="AK11" s="41"/>
      <c r="AL11" s="39"/>
      <c r="AM11" s="41"/>
      <c r="AN11" s="41"/>
      <c r="AO11" s="41"/>
      <c r="AP11" s="33"/>
      <c r="AQ11" s="14"/>
      <c r="AR11" s="33"/>
      <c r="AS11" s="14"/>
      <c r="AT11" s="39"/>
      <c r="AU11" s="41"/>
      <c r="AV11" s="41"/>
      <c r="AW11" s="41"/>
      <c r="AX11" s="44"/>
      <c r="AY11" s="44"/>
      <c r="AZ11" s="44"/>
      <c r="BA11" s="44"/>
      <c r="BB11" s="39"/>
      <c r="BC11" s="42"/>
      <c r="BD11" s="39"/>
      <c r="BE11" s="42"/>
      <c r="BF11" s="39"/>
      <c r="BG11" s="37"/>
      <c r="BH11" s="39"/>
      <c r="BI11" s="37"/>
      <c r="BJ11" s="39"/>
      <c r="BK11" s="51"/>
      <c r="BL11" s="41"/>
      <c r="BM11" s="51"/>
      <c r="BN11" s="39"/>
      <c r="BO11" s="37"/>
      <c r="BP11" s="39"/>
      <c r="BQ11" s="37"/>
      <c r="BR11" s="54"/>
      <c r="BS11" s="55"/>
      <c r="BT11" s="54"/>
      <c r="BU11" s="58"/>
      <c r="BV11" s="70"/>
      <c r="BW11" s="70"/>
      <c r="BX11" s="71"/>
      <c r="BY11" s="66"/>
      <c r="BZ11" s="82"/>
      <c r="CA11" s="82"/>
      <c r="CB11" s="82"/>
      <c r="CC11" s="108"/>
      <c r="CD11" s="99"/>
      <c r="CE11" s="102"/>
      <c r="CF11" s="99"/>
      <c r="CG11" s="103"/>
      <c r="CH11" s="31"/>
      <c r="CI11" s="97"/>
      <c r="CJ11" s="31"/>
      <c r="CK11" s="97"/>
      <c r="CL11" s="99"/>
      <c r="CM11" s="92"/>
      <c r="CN11" s="99"/>
      <c r="CO11" s="92"/>
      <c r="CP11" s="93"/>
      <c r="CQ11" s="95"/>
      <c r="CR11" s="95"/>
      <c r="CS11" s="42"/>
      <c r="CT11" s="91"/>
      <c r="CU11" s="91"/>
      <c r="CV11" s="91"/>
      <c r="CW11" s="91"/>
    </row>
    <row r="12" spans="1:101" ht="15" x14ac:dyDescent="0.2">
      <c r="A12" s="17" t="s">
        <v>14</v>
      </c>
      <c r="B12" s="2"/>
      <c r="C12" s="3"/>
      <c r="D12" s="2">
        <v>4</v>
      </c>
      <c r="E12" s="3">
        <v>325592.61</v>
      </c>
      <c r="F12" s="2"/>
      <c r="G12" s="2"/>
      <c r="H12" s="2"/>
      <c r="I12" s="2"/>
      <c r="J12" s="79"/>
      <c r="K12" s="80"/>
      <c r="L12" s="79"/>
      <c r="M12" s="80"/>
      <c r="N12" s="34"/>
      <c r="O12" s="34"/>
      <c r="P12" s="34"/>
      <c r="Q12" s="34"/>
      <c r="R12" s="34"/>
      <c r="S12" s="34"/>
      <c r="T12" s="30">
        <v>0</v>
      </c>
      <c r="U12" s="34">
        <v>0</v>
      </c>
      <c r="V12" s="40"/>
      <c r="W12" s="40"/>
      <c r="X12" s="40"/>
      <c r="Y12" s="40"/>
      <c r="Z12" s="40"/>
      <c r="AA12" s="40"/>
      <c r="AB12" s="40"/>
      <c r="AC12" s="40"/>
      <c r="AD12" s="40"/>
      <c r="AE12" s="38"/>
      <c r="AF12" s="38"/>
      <c r="AG12" s="38"/>
      <c r="AH12" s="40"/>
      <c r="AI12" s="38"/>
      <c r="AJ12" s="38"/>
      <c r="AK12" s="38"/>
      <c r="AL12" s="40"/>
      <c r="AM12" s="38"/>
      <c r="AN12" s="38"/>
      <c r="AO12" s="38"/>
      <c r="AP12" s="32">
        <v>1</v>
      </c>
      <c r="AQ12" s="15">
        <v>24073</v>
      </c>
      <c r="AR12" s="32"/>
      <c r="AS12" s="15"/>
      <c r="AT12" s="40">
        <v>4</v>
      </c>
      <c r="AU12" s="43">
        <v>263734.58999999997</v>
      </c>
      <c r="AV12" s="38"/>
      <c r="AW12" s="38"/>
      <c r="AX12" s="46"/>
      <c r="AY12" s="46"/>
      <c r="AZ12" s="46"/>
      <c r="BA12" s="46"/>
      <c r="BB12" s="40"/>
      <c r="BC12" s="43"/>
      <c r="BD12" s="40"/>
      <c r="BE12" s="43"/>
      <c r="BF12" s="40"/>
      <c r="BG12" s="34"/>
      <c r="BH12" s="40"/>
      <c r="BI12" s="34"/>
      <c r="BJ12" s="40"/>
      <c r="BK12" s="28"/>
      <c r="BL12" s="38"/>
      <c r="BM12" s="28"/>
      <c r="BN12" s="40"/>
      <c r="BO12" s="34"/>
      <c r="BP12" s="40"/>
      <c r="BQ12" s="34"/>
      <c r="BR12" s="56"/>
      <c r="BS12" s="57"/>
      <c r="BT12" s="40">
        <v>8</v>
      </c>
      <c r="BU12" s="8">
        <v>159561.89000000001</v>
      </c>
      <c r="BV12" s="67"/>
      <c r="BW12" s="67"/>
      <c r="BX12" s="68"/>
      <c r="BY12" s="69"/>
      <c r="BZ12" s="85"/>
      <c r="CA12" s="85"/>
      <c r="CB12" s="85"/>
      <c r="CC12" s="107"/>
      <c r="CD12" s="100"/>
      <c r="CE12" s="104"/>
      <c r="CF12" s="100"/>
      <c r="CG12" s="105"/>
      <c r="CH12" s="30"/>
      <c r="CI12" s="34"/>
      <c r="CJ12" s="30">
        <v>4</v>
      </c>
      <c r="CK12" s="34">
        <v>299470.98</v>
      </c>
      <c r="CL12" s="100"/>
      <c r="CM12" s="98"/>
      <c r="CN12" s="100"/>
      <c r="CO12" s="98"/>
      <c r="CP12" s="94"/>
      <c r="CQ12" s="96"/>
      <c r="CR12" s="96">
        <v>1</v>
      </c>
      <c r="CS12" s="43">
        <v>20000</v>
      </c>
      <c r="CT12" s="91">
        <f t="shared" si="1"/>
        <v>5</v>
      </c>
      <c r="CU12" s="91">
        <f t="shared" si="0"/>
        <v>287807.58999999997</v>
      </c>
      <c r="CV12" s="91">
        <f t="shared" si="0"/>
        <v>17</v>
      </c>
      <c r="CW12" s="91">
        <f t="shared" si="0"/>
        <v>804625.48</v>
      </c>
    </row>
    <row r="13" spans="1:101" ht="15" x14ac:dyDescent="0.2">
      <c r="A13" s="16" t="s">
        <v>15</v>
      </c>
      <c r="B13" s="4"/>
      <c r="C13" s="5"/>
      <c r="D13" s="4"/>
      <c r="E13" s="5"/>
      <c r="F13" s="4"/>
      <c r="G13" s="4"/>
      <c r="H13" s="4"/>
      <c r="I13" s="4"/>
      <c r="J13" s="77"/>
      <c r="K13" s="78"/>
      <c r="L13" s="77"/>
      <c r="M13" s="78"/>
      <c r="N13" s="37"/>
      <c r="O13" s="37"/>
      <c r="P13" s="37"/>
      <c r="Q13" s="37"/>
      <c r="R13" s="37"/>
      <c r="S13" s="37"/>
      <c r="T13" s="31"/>
      <c r="U13" s="37"/>
      <c r="V13" s="39"/>
      <c r="W13" s="39"/>
      <c r="X13" s="39"/>
      <c r="Y13" s="39"/>
      <c r="Z13" s="39"/>
      <c r="AA13" s="39"/>
      <c r="AB13" s="39"/>
      <c r="AC13" s="39"/>
      <c r="AD13" s="39"/>
      <c r="AE13" s="41"/>
      <c r="AF13" s="41"/>
      <c r="AG13" s="41"/>
      <c r="AH13" s="39"/>
      <c r="AI13" s="41"/>
      <c r="AJ13" s="41"/>
      <c r="AK13" s="41"/>
      <c r="AL13" s="39"/>
      <c r="AM13" s="41"/>
      <c r="AN13" s="41"/>
      <c r="AO13" s="41"/>
      <c r="AP13" s="33"/>
      <c r="AQ13" s="14"/>
      <c r="AR13" s="33"/>
      <c r="AS13" s="14"/>
      <c r="AT13" s="39"/>
      <c r="AU13" s="41"/>
      <c r="AV13" s="41"/>
      <c r="AW13" s="41"/>
      <c r="AX13" s="44"/>
      <c r="AY13" s="44"/>
      <c r="AZ13" s="44"/>
      <c r="BA13" s="44"/>
      <c r="BB13" s="39"/>
      <c r="BC13" s="42"/>
      <c r="BD13" s="39"/>
      <c r="BE13" s="42"/>
      <c r="BF13" s="39"/>
      <c r="BG13" s="37"/>
      <c r="BH13" s="39"/>
      <c r="BI13" s="37"/>
      <c r="BJ13" s="39"/>
      <c r="BK13" s="51"/>
      <c r="BL13" s="41"/>
      <c r="BM13" s="51"/>
      <c r="BN13" s="39"/>
      <c r="BO13" s="37"/>
      <c r="BP13" s="39"/>
      <c r="BQ13" s="37"/>
      <c r="BR13" s="54"/>
      <c r="BS13" s="55"/>
      <c r="BT13" s="54"/>
      <c r="BU13" s="58"/>
      <c r="BV13" s="70"/>
      <c r="BW13" s="70"/>
      <c r="BX13" s="71"/>
      <c r="BY13" s="66"/>
      <c r="BZ13" s="82"/>
      <c r="CA13" s="82"/>
      <c r="CB13" s="82"/>
      <c r="CC13" s="108"/>
      <c r="CD13" s="99"/>
      <c r="CE13" s="102"/>
      <c r="CF13" s="99"/>
      <c r="CG13" s="103"/>
      <c r="CH13" s="31"/>
      <c r="CI13" s="97"/>
      <c r="CJ13" s="31"/>
      <c r="CK13" s="97"/>
      <c r="CL13" s="99"/>
      <c r="CM13" s="92"/>
      <c r="CN13" s="99"/>
      <c r="CO13" s="92"/>
      <c r="CP13" s="93"/>
      <c r="CQ13" s="95"/>
      <c r="CR13" s="95"/>
      <c r="CS13" s="42"/>
      <c r="CT13" s="91"/>
      <c r="CU13" s="91"/>
      <c r="CV13" s="91"/>
      <c r="CW13" s="91"/>
    </row>
    <row r="14" spans="1:101" ht="15" x14ac:dyDescent="0.2">
      <c r="A14" s="17" t="s">
        <v>16</v>
      </c>
      <c r="B14" s="2"/>
      <c r="C14" s="3"/>
      <c r="D14" s="2"/>
      <c r="E14" s="3"/>
      <c r="F14" s="2"/>
      <c r="G14" s="2"/>
      <c r="H14" s="2"/>
      <c r="I14" s="2"/>
      <c r="J14" s="79"/>
      <c r="K14" s="80"/>
      <c r="L14" s="79"/>
      <c r="M14" s="80"/>
      <c r="N14" s="34"/>
      <c r="O14" s="34"/>
      <c r="P14" s="34"/>
      <c r="Q14" s="34"/>
      <c r="R14" s="34"/>
      <c r="S14" s="34"/>
      <c r="T14" s="30"/>
      <c r="U14" s="34"/>
      <c r="V14" s="40"/>
      <c r="W14" s="40"/>
      <c r="X14" s="40"/>
      <c r="Y14" s="40"/>
      <c r="Z14" s="40"/>
      <c r="AA14" s="40"/>
      <c r="AB14" s="40"/>
      <c r="AC14" s="40"/>
      <c r="AD14" s="40"/>
      <c r="AE14" s="38"/>
      <c r="AF14" s="38"/>
      <c r="AG14" s="38"/>
      <c r="AH14" s="40"/>
      <c r="AI14" s="38"/>
      <c r="AJ14" s="38"/>
      <c r="AK14" s="38"/>
      <c r="AL14" s="40"/>
      <c r="AM14" s="38"/>
      <c r="AN14" s="38"/>
      <c r="AO14" s="38"/>
      <c r="AP14" s="32"/>
      <c r="AQ14" s="15"/>
      <c r="AR14" s="32"/>
      <c r="AS14" s="15"/>
      <c r="AT14" s="40"/>
      <c r="AU14" s="38"/>
      <c r="AV14" s="38"/>
      <c r="AW14" s="38"/>
      <c r="AX14" s="46"/>
      <c r="AY14" s="46"/>
      <c r="AZ14" s="46"/>
      <c r="BA14" s="46"/>
      <c r="BB14" s="40"/>
      <c r="BC14" s="43"/>
      <c r="BD14" s="40"/>
      <c r="BE14" s="43"/>
      <c r="BF14" s="40"/>
      <c r="BG14" s="34"/>
      <c r="BH14" s="40"/>
      <c r="BI14" s="34"/>
      <c r="BJ14" s="40"/>
      <c r="BK14" s="28"/>
      <c r="BL14" s="38"/>
      <c r="BM14" s="28"/>
      <c r="BN14" s="40"/>
      <c r="BO14" s="34"/>
      <c r="BP14" s="40"/>
      <c r="BQ14" s="34"/>
      <c r="BR14" s="56"/>
      <c r="BS14" s="57"/>
      <c r="BT14" s="56"/>
      <c r="BU14" s="60"/>
      <c r="BV14" s="67"/>
      <c r="BW14" s="67"/>
      <c r="BX14" s="68"/>
      <c r="BY14" s="69"/>
      <c r="BZ14" s="85"/>
      <c r="CA14" s="85"/>
      <c r="CB14" s="85"/>
      <c r="CC14" s="107"/>
      <c r="CD14" s="100"/>
      <c r="CE14" s="104"/>
      <c r="CF14" s="100"/>
      <c r="CG14" s="105"/>
      <c r="CH14" s="30"/>
      <c r="CI14" s="34"/>
      <c r="CJ14" s="30"/>
      <c r="CK14" s="34"/>
      <c r="CL14" s="100"/>
      <c r="CM14" s="98"/>
      <c r="CN14" s="100"/>
      <c r="CO14" s="98"/>
      <c r="CP14" s="94"/>
      <c r="CQ14" s="96"/>
      <c r="CR14" s="96"/>
      <c r="CS14" s="43"/>
      <c r="CT14" s="91"/>
      <c r="CU14" s="91"/>
      <c r="CV14" s="91"/>
      <c r="CW14" s="91"/>
    </row>
    <row r="15" spans="1:101" ht="15" x14ac:dyDescent="0.2">
      <c r="A15" s="16" t="s">
        <v>17</v>
      </c>
      <c r="B15" s="4"/>
      <c r="C15" s="5"/>
      <c r="D15" s="4"/>
      <c r="E15" s="5"/>
      <c r="F15" s="4"/>
      <c r="G15" s="4"/>
      <c r="H15" s="4"/>
      <c r="I15" s="4"/>
      <c r="J15" s="77"/>
      <c r="K15" s="78"/>
      <c r="L15" s="77"/>
      <c r="M15" s="78"/>
      <c r="N15" s="37"/>
      <c r="O15" s="37"/>
      <c r="P15" s="37"/>
      <c r="Q15" s="37"/>
      <c r="R15" s="37"/>
      <c r="S15" s="37"/>
      <c r="T15" s="31"/>
      <c r="U15" s="37"/>
      <c r="V15" s="39"/>
      <c r="W15" s="39"/>
      <c r="X15" s="39"/>
      <c r="Y15" s="39"/>
      <c r="Z15" s="39"/>
      <c r="AA15" s="39"/>
      <c r="AB15" s="39"/>
      <c r="AC15" s="39"/>
      <c r="AD15" s="39"/>
      <c r="AE15" s="41"/>
      <c r="AF15" s="41"/>
      <c r="AG15" s="41"/>
      <c r="AH15" s="39"/>
      <c r="AI15" s="41"/>
      <c r="AJ15" s="41"/>
      <c r="AK15" s="41"/>
      <c r="AL15" s="39"/>
      <c r="AM15" s="41"/>
      <c r="AN15" s="41"/>
      <c r="AO15" s="41"/>
      <c r="AP15" s="33"/>
      <c r="AQ15" s="14"/>
      <c r="AR15" s="33"/>
      <c r="AS15" s="14"/>
      <c r="AT15" s="39"/>
      <c r="AU15" s="41"/>
      <c r="AV15" s="41"/>
      <c r="AW15" s="41"/>
      <c r="AX15" s="44"/>
      <c r="AY15" s="44"/>
      <c r="AZ15" s="44"/>
      <c r="BA15" s="44"/>
      <c r="BB15" s="39"/>
      <c r="BC15" s="42"/>
      <c r="BD15" s="39"/>
      <c r="BE15" s="42"/>
      <c r="BF15" s="39"/>
      <c r="BG15" s="37"/>
      <c r="BH15" s="39"/>
      <c r="BI15" s="37"/>
      <c r="BJ15" s="39"/>
      <c r="BK15" s="51"/>
      <c r="BL15" s="41"/>
      <c r="BM15" s="51"/>
      <c r="BN15" s="39"/>
      <c r="BO15" s="37"/>
      <c r="BP15" s="39"/>
      <c r="BQ15" s="37"/>
      <c r="BR15" s="54"/>
      <c r="BS15" s="55"/>
      <c r="BT15" s="54"/>
      <c r="BU15" s="58"/>
      <c r="BV15" s="70"/>
      <c r="BW15" s="70"/>
      <c r="BX15" s="71"/>
      <c r="BY15" s="66"/>
      <c r="BZ15" s="82"/>
      <c r="CA15" s="82"/>
      <c r="CB15" s="82"/>
      <c r="CC15" s="108"/>
      <c r="CD15" s="99"/>
      <c r="CE15" s="102"/>
      <c r="CF15" s="99"/>
      <c r="CG15" s="103"/>
      <c r="CH15" s="31"/>
      <c r="CI15" s="97"/>
      <c r="CJ15" s="31"/>
      <c r="CK15" s="97"/>
      <c r="CL15" s="99"/>
      <c r="CM15" s="92"/>
      <c r="CN15" s="99"/>
      <c r="CO15" s="92"/>
      <c r="CP15" s="93"/>
      <c r="CQ15" s="95"/>
      <c r="CR15" s="95"/>
      <c r="CS15" s="42"/>
      <c r="CT15" s="91"/>
      <c r="CU15" s="91"/>
      <c r="CV15" s="91"/>
      <c r="CW15" s="91"/>
    </row>
    <row r="16" spans="1:101" ht="15" x14ac:dyDescent="0.2">
      <c r="A16" s="17" t="s">
        <v>18</v>
      </c>
      <c r="B16" s="2"/>
      <c r="C16" s="3"/>
      <c r="D16" s="2"/>
      <c r="E16" s="3"/>
      <c r="F16" s="2"/>
      <c r="G16" s="2"/>
      <c r="H16" s="2"/>
      <c r="I16" s="2"/>
      <c r="J16" s="79"/>
      <c r="K16" s="80"/>
      <c r="L16" s="79"/>
      <c r="M16" s="80"/>
      <c r="N16" s="34"/>
      <c r="O16" s="34"/>
      <c r="P16" s="34"/>
      <c r="Q16" s="34"/>
      <c r="R16" s="34"/>
      <c r="S16" s="34"/>
      <c r="T16" s="30"/>
      <c r="U16" s="34"/>
      <c r="V16" s="40"/>
      <c r="W16" s="40"/>
      <c r="X16" s="40"/>
      <c r="Y16" s="40"/>
      <c r="Z16" s="40"/>
      <c r="AA16" s="40"/>
      <c r="AB16" s="40"/>
      <c r="AC16" s="40"/>
      <c r="AD16" s="40"/>
      <c r="AE16" s="38"/>
      <c r="AF16" s="38"/>
      <c r="AG16" s="38"/>
      <c r="AH16" s="40"/>
      <c r="AI16" s="38"/>
      <c r="AJ16" s="38"/>
      <c r="AK16" s="38"/>
      <c r="AL16" s="40"/>
      <c r="AM16" s="38"/>
      <c r="AN16" s="38"/>
      <c r="AO16" s="38"/>
      <c r="AP16" s="32"/>
      <c r="AQ16" s="15"/>
      <c r="AR16" s="32"/>
      <c r="AS16" s="15"/>
      <c r="AT16" s="40"/>
      <c r="AU16" s="38"/>
      <c r="AV16" s="38"/>
      <c r="AW16" s="38"/>
      <c r="AX16" s="46"/>
      <c r="AY16" s="46"/>
      <c r="AZ16" s="46"/>
      <c r="BA16" s="46"/>
      <c r="BB16" s="40"/>
      <c r="BC16" s="43"/>
      <c r="BD16" s="40"/>
      <c r="BE16" s="43"/>
      <c r="BF16" s="40"/>
      <c r="BG16" s="34"/>
      <c r="BH16" s="40"/>
      <c r="BI16" s="34"/>
      <c r="BJ16" s="40"/>
      <c r="BK16" s="28"/>
      <c r="BL16" s="38"/>
      <c r="BM16" s="28"/>
      <c r="BN16" s="40"/>
      <c r="BO16" s="34"/>
      <c r="BP16" s="40"/>
      <c r="BQ16" s="34"/>
      <c r="BR16" s="56"/>
      <c r="BS16" s="57"/>
      <c r="BT16" s="56"/>
      <c r="BU16" s="60"/>
      <c r="BV16" s="67"/>
      <c r="BW16" s="67"/>
      <c r="BX16" s="68"/>
      <c r="BY16" s="69"/>
      <c r="BZ16" s="85"/>
      <c r="CA16" s="85"/>
      <c r="CB16" s="85"/>
      <c r="CC16" s="107"/>
      <c r="CD16" s="100"/>
      <c r="CE16" s="104"/>
      <c r="CF16" s="100"/>
      <c r="CG16" s="105"/>
      <c r="CH16" s="30"/>
      <c r="CI16" s="34"/>
      <c r="CJ16" s="30"/>
      <c r="CK16" s="34"/>
      <c r="CL16" s="100"/>
      <c r="CM16" s="98"/>
      <c r="CN16" s="100"/>
      <c r="CO16" s="98"/>
      <c r="CP16" s="94"/>
      <c r="CQ16" s="96"/>
      <c r="CR16" s="96"/>
      <c r="CS16" s="43"/>
      <c r="CT16" s="91"/>
      <c r="CU16" s="91"/>
      <c r="CV16" s="91"/>
      <c r="CW16" s="91"/>
    </row>
    <row r="17" spans="1:101" ht="15" x14ac:dyDescent="0.2">
      <c r="A17" s="16" t="s">
        <v>19</v>
      </c>
      <c r="B17" s="4">
        <v>1</v>
      </c>
      <c r="C17" s="5">
        <v>15320.76</v>
      </c>
      <c r="D17" s="4">
        <v>4</v>
      </c>
      <c r="E17" s="5">
        <v>83621.899999999994</v>
      </c>
      <c r="F17" s="4">
        <v>2</v>
      </c>
      <c r="G17" s="5">
        <v>20930.330000000002</v>
      </c>
      <c r="H17" s="4"/>
      <c r="I17" s="4"/>
      <c r="J17" s="77">
        <v>2</v>
      </c>
      <c r="K17" s="78">
        <v>48314</v>
      </c>
      <c r="L17" s="77"/>
      <c r="M17" s="81"/>
      <c r="N17" s="37"/>
      <c r="O17" s="37"/>
      <c r="P17" s="37"/>
      <c r="Q17" s="37"/>
      <c r="R17" s="37"/>
      <c r="S17" s="37"/>
      <c r="T17" s="31"/>
      <c r="U17" s="37"/>
      <c r="V17" s="39"/>
      <c r="W17" s="39"/>
      <c r="X17" s="39"/>
      <c r="Y17" s="39"/>
      <c r="Z17" s="39"/>
      <c r="AA17" s="39"/>
      <c r="AB17" s="39">
        <v>3</v>
      </c>
      <c r="AC17" s="39">
        <v>9747.73</v>
      </c>
      <c r="AD17" s="39"/>
      <c r="AE17" s="41"/>
      <c r="AF17" s="41"/>
      <c r="AG17" s="41"/>
      <c r="AH17" s="39"/>
      <c r="AI17" s="41"/>
      <c r="AJ17" s="41">
        <v>1</v>
      </c>
      <c r="AK17" s="41">
        <v>6000</v>
      </c>
      <c r="AL17" s="39"/>
      <c r="AM17" s="41"/>
      <c r="AN17" s="41"/>
      <c r="AO17" s="41"/>
      <c r="AP17" s="33">
        <v>18</v>
      </c>
      <c r="AQ17" s="14">
        <v>6830</v>
      </c>
      <c r="AR17" s="33"/>
      <c r="AS17" s="14"/>
      <c r="AT17" s="39">
        <v>11</v>
      </c>
      <c r="AU17" s="42">
        <v>222603.86</v>
      </c>
      <c r="AV17" s="41">
        <v>5</v>
      </c>
      <c r="AW17" s="42">
        <v>69143</v>
      </c>
      <c r="AX17" s="44"/>
      <c r="AY17" s="44"/>
      <c r="AZ17" s="44"/>
      <c r="BA17" s="44"/>
      <c r="BB17" s="39"/>
      <c r="BC17" s="42"/>
      <c r="BD17" s="39">
        <v>1</v>
      </c>
      <c r="BE17" s="42">
        <v>548.66999999999996</v>
      </c>
      <c r="BF17" s="39"/>
      <c r="BG17" s="37"/>
      <c r="BH17" s="39"/>
      <c r="BI17" s="37"/>
      <c r="BJ17" s="39"/>
      <c r="BK17" s="51"/>
      <c r="BL17" s="41">
        <v>2</v>
      </c>
      <c r="BM17" s="51">
        <v>28358</v>
      </c>
      <c r="BN17" s="39"/>
      <c r="BO17" s="37"/>
      <c r="BP17" s="39">
        <v>1</v>
      </c>
      <c r="BQ17" s="37">
        <v>11968</v>
      </c>
      <c r="BR17" s="39"/>
      <c r="BS17" s="37"/>
      <c r="BT17" s="39">
        <v>14</v>
      </c>
      <c r="BU17" s="36">
        <v>87269.82</v>
      </c>
      <c r="BV17" s="70"/>
      <c r="BW17" s="70"/>
      <c r="BX17" s="71"/>
      <c r="BY17" s="66"/>
      <c r="BZ17" s="89">
        <v>2</v>
      </c>
      <c r="CA17" s="84">
        <v>41504.239999999998</v>
      </c>
      <c r="CB17" s="83">
        <v>1</v>
      </c>
      <c r="CC17" s="110">
        <v>960</v>
      </c>
      <c r="CD17" s="99"/>
      <c r="CE17" s="102"/>
      <c r="CF17" s="99"/>
      <c r="CG17" s="103"/>
      <c r="CH17" s="31"/>
      <c r="CI17" s="97"/>
      <c r="CJ17" s="31"/>
      <c r="CK17" s="97"/>
      <c r="CL17" s="99"/>
      <c r="CM17" s="92"/>
      <c r="CN17" s="99">
        <v>1</v>
      </c>
      <c r="CO17" s="92">
        <v>13500</v>
      </c>
      <c r="CP17" s="93"/>
      <c r="CQ17" s="95"/>
      <c r="CR17" s="95">
        <v>1</v>
      </c>
      <c r="CS17" s="42">
        <v>20000</v>
      </c>
      <c r="CT17" s="91">
        <f t="shared" si="1"/>
        <v>36</v>
      </c>
      <c r="CU17" s="91">
        <f t="shared" si="0"/>
        <v>355503.18999999994</v>
      </c>
      <c r="CV17" s="91">
        <f t="shared" si="0"/>
        <v>34</v>
      </c>
      <c r="CW17" s="91">
        <f t="shared" si="0"/>
        <v>331117.12</v>
      </c>
    </row>
    <row r="18" spans="1:101" ht="15" customHeight="1" x14ac:dyDescent="0.2">
      <c r="A18" s="17" t="s">
        <v>20</v>
      </c>
      <c r="B18" s="2">
        <v>1</v>
      </c>
      <c r="C18" s="3">
        <v>6534</v>
      </c>
      <c r="D18" s="2">
        <v>46</v>
      </c>
      <c r="E18" s="3">
        <v>149168.39000000001</v>
      </c>
      <c r="F18" s="2"/>
      <c r="G18" s="2"/>
      <c r="H18" s="2">
        <v>4</v>
      </c>
      <c r="I18" s="3">
        <v>35031.589999999997</v>
      </c>
      <c r="J18" s="79"/>
      <c r="K18" s="80"/>
      <c r="L18" s="79">
        <v>2</v>
      </c>
      <c r="M18" s="80">
        <v>646.42999999999995</v>
      </c>
      <c r="N18" s="34"/>
      <c r="O18" s="34"/>
      <c r="P18" s="34">
        <v>51</v>
      </c>
      <c r="Q18" s="34">
        <v>9490.08</v>
      </c>
      <c r="R18" s="30">
        <v>21</v>
      </c>
      <c r="S18" s="34">
        <v>137023</v>
      </c>
      <c r="T18" s="30">
        <v>5</v>
      </c>
      <c r="U18" s="34">
        <v>41.21</v>
      </c>
      <c r="V18" s="40"/>
      <c r="W18" s="34"/>
      <c r="X18" s="40">
        <v>1</v>
      </c>
      <c r="Y18" s="34">
        <v>13750.44</v>
      </c>
      <c r="Z18" s="40"/>
      <c r="AA18" s="34"/>
      <c r="AB18" s="40">
        <v>7</v>
      </c>
      <c r="AC18" s="34">
        <v>13315.18</v>
      </c>
      <c r="AD18" s="40"/>
      <c r="AE18" s="30"/>
      <c r="AF18" s="40">
        <v>18</v>
      </c>
      <c r="AG18" s="23">
        <v>8350</v>
      </c>
      <c r="AH18" s="40"/>
      <c r="AI18" s="38"/>
      <c r="AJ18" s="38">
        <v>8</v>
      </c>
      <c r="AK18" s="38">
        <v>22743.67</v>
      </c>
      <c r="AL18" s="40">
        <v>1</v>
      </c>
      <c r="AM18" s="22">
        <v>4476.9799999999996</v>
      </c>
      <c r="AN18" s="38">
        <v>43</v>
      </c>
      <c r="AO18" s="22">
        <v>27244.34</v>
      </c>
      <c r="AP18" s="32"/>
      <c r="AQ18" s="15"/>
      <c r="AR18" s="32">
        <v>8</v>
      </c>
      <c r="AS18" s="15">
        <v>19399.88</v>
      </c>
      <c r="AT18" s="40">
        <v>76</v>
      </c>
      <c r="AU18" s="43">
        <v>1137487.01</v>
      </c>
      <c r="AV18" s="38">
        <v>60</v>
      </c>
      <c r="AW18" s="43">
        <v>742013.97</v>
      </c>
      <c r="AX18" s="46">
        <v>8</v>
      </c>
      <c r="AY18" s="48">
        <v>22276.639999999999</v>
      </c>
      <c r="AZ18" s="46"/>
      <c r="BA18" s="48"/>
      <c r="BB18" s="40"/>
      <c r="BC18" s="43"/>
      <c r="BD18" s="40">
        <v>23</v>
      </c>
      <c r="BE18" s="43">
        <v>22230.49</v>
      </c>
      <c r="BF18" s="40"/>
      <c r="BG18" s="34"/>
      <c r="BH18" s="40">
        <v>42</v>
      </c>
      <c r="BI18" s="34">
        <v>20696.400000000001</v>
      </c>
      <c r="BJ18" s="40"/>
      <c r="BK18" s="28"/>
      <c r="BL18" s="38">
        <v>9</v>
      </c>
      <c r="BM18" s="28">
        <v>8938.73</v>
      </c>
      <c r="BN18" s="40"/>
      <c r="BO18" s="34"/>
      <c r="BP18" s="40">
        <v>14</v>
      </c>
      <c r="BQ18" s="34">
        <v>30411.65</v>
      </c>
      <c r="BR18" s="56"/>
      <c r="BS18" s="57"/>
      <c r="BT18" s="40">
        <v>98</v>
      </c>
      <c r="BU18" s="8">
        <v>263446.95</v>
      </c>
      <c r="BV18" s="72"/>
      <c r="BW18" s="76"/>
      <c r="BX18" s="74">
        <v>76</v>
      </c>
      <c r="BY18" s="76">
        <v>10082.23</v>
      </c>
      <c r="BZ18" s="85"/>
      <c r="CA18" s="85"/>
      <c r="CB18" s="88">
        <v>13</v>
      </c>
      <c r="CC18" s="109">
        <v>167385.38</v>
      </c>
      <c r="CD18" s="100"/>
      <c r="CE18" s="104"/>
      <c r="CF18" s="100">
        <v>2</v>
      </c>
      <c r="CG18" s="105">
        <v>52879.946799999998</v>
      </c>
      <c r="CH18" s="30"/>
      <c r="CI18" s="34"/>
      <c r="CJ18" s="30">
        <v>25</v>
      </c>
      <c r="CK18" s="34">
        <v>112119.72</v>
      </c>
      <c r="CL18" s="100"/>
      <c r="CM18" s="98"/>
      <c r="CN18" s="100">
        <v>9</v>
      </c>
      <c r="CO18" s="98">
        <v>20679.09</v>
      </c>
      <c r="CP18" s="94"/>
      <c r="CQ18" s="96"/>
      <c r="CR18" s="96">
        <v>328</v>
      </c>
      <c r="CS18" s="43">
        <v>130375.12</v>
      </c>
      <c r="CT18" s="91">
        <f t="shared" si="1"/>
        <v>107</v>
      </c>
      <c r="CU18" s="91">
        <f t="shared" si="0"/>
        <v>1307797.6299999999</v>
      </c>
      <c r="CV18" s="91">
        <f t="shared" si="0"/>
        <v>892</v>
      </c>
      <c r="CW18" s="91">
        <f t="shared" si="0"/>
        <v>1880440.8868</v>
      </c>
    </row>
    <row r="19" spans="1:101" ht="15" x14ac:dyDescent="0.2">
      <c r="A19" s="16" t="s">
        <v>21</v>
      </c>
      <c r="B19" s="4"/>
      <c r="C19" s="5"/>
      <c r="D19" s="4"/>
      <c r="E19" s="5"/>
      <c r="F19" s="4"/>
      <c r="G19" s="4"/>
      <c r="H19" s="4"/>
      <c r="I19" s="4"/>
      <c r="J19" s="77"/>
      <c r="K19" s="78"/>
      <c r="L19" s="77"/>
      <c r="M19" s="78"/>
      <c r="N19" s="37"/>
      <c r="O19" s="37"/>
      <c r="P19" s="37"/>
      <c r="Q19" s="37"/>
      <c r="R19" s="37"/>
      <c r="S19" s="37"/>
      <c r="T19" s="31"/>
      <c r="U19" s="37"/>
      <c r="V19" s="39"/>
      <c r="W19" s="39"/>
      <c r="X19" s="39"/>
      <c r="Y19" s="39"/>
      <c r="Z19" s="39"/>
      <c r="AA19" s="39"/>
      <c r="AB19" s="39"/>
      <c r="AC19" s="39"/>
      <c r="AD19" s="39"/>
      <c r="AE19" s="41"/>
      <c r="AF19" s="41"/>
      <c r="AG19" s="41"/>
      <c r="AH19" s="39"/>
      <c r="AI19" s="41"/>
      <c r="AJ19" s="41"/>
      <c r="AK19" s="41"/>
      <c r="AL19" s="39"/>
      <c r="AM19" s="41"/>
      <c r="AN19" s="41"/>
      <c r="AO19" s="41"/>
      <c r="AP19" s="33"/>
      <c r="AQ19" s="14"/>
      <c r="AR19" s="33"/>
      <c r="AS19" s="14"/>
      <c r="AT19" s="39"/>
      <c r="AU19" s="41"/>
      <c r="AV19" s="41"/>
      <c r="AW19" s="41"/>
      <c r="AX19" s="44"/>
      <c r="AY19" s="44"/>
      <c r="AZ19" s="44"/>
      <c r="BA19" s="44"/>
      <c r="BB19" s="39"/>
      <c r="BC19" s="42"/>
      <c r="BD19" s="39"/>
      <c r="BE19" s="42"/>
      <c r="BF19" s="39"/>
      <c r="BG19" s="39"/>
      <c r="BH19" s="39"/>
      <c r="BI19" s="39"/>
      <c r="BJ19" s="39"/>
      <c r="BK19" s="51"/>
      <c r="BL19" s="41"/>
      <c r="BM19" s="51"/>
      <c r="BN19" s="39"/>
      <c r="BO19" s="37"/>
      <c r="BP19" s="39"/>
      <c r="BQ19" s="37"/>
      <c r="BR19" s="54"/>
      <c r="BS19" s="61"/>
      <c r="BT19" s="54">
        <v>1</v>
      </c>
      <c r="BU19" s="58">
        <v>62075.15</v>
      </c>
      <c r="BV19" s="70"/>
      <c r="BW19" s="70"/>
      <c r="BX19" s="71"/>
      <c r="BY19" s="66"/>
      <c r="BZ19" s="82"/>
      <c r="CA19" s="82"/>
      <c r="CB19" s="82"/>
      <c r="CC19" s="108"/>
      <c r="CD19" s="99"/>
      <c r="CE19" s="102"/>
      <c r="CF19" s="99"/>
      <c r="CG19" s="103"/>
      <c r="CH19" s="31"/>
      <c r="CI19" s="97"/>
      <c r="CJ19" s="95"/>
      <c r="CK19" s="95"/>
      <c r="CL19" s="99"/>
      <c r="CM19" s="92"/>
      <c r="CN19" s="99"/>
      <c r="CO19" s="92"/>
      <c r="CP19" s="93"/>
      <c r="CQ19" s="95"/>
      <c r="CR19" s="95"/>
      <c r="CS19" s="95"/>
      <c r="CT19" s="91"/>
      <c r="CU19" s="91"/>
      <c r="CV19" s="91">
        <f t="shared" si="0"/>
        <v>1</v>
      </c>
      <c r="CW19" s="91">
        <f t="shared" si="0"/>
        <v>62075.15</v>
      </c>
    </row>
    <row r="20" spans="1:101" ht="15" x14ac:dyDescent="0.2">
      <c r="A20" s="17" t="s">
        <v>22</v>
      </c>
      <c r="B20" s="2"/>
      <c r="C20" s="3"/>
      <c r="D20" s="2"/>
      <c r="E20" s="3"/>
      <c r="F20" s="2"/>
      <c r="G20" s="2"/>
      <c r="H20" s="2"/>
      <c r="I20" s="2"/>
      <c r="J20" s="79"/>
      <c r="K20" s="80"/>
      <c r="L20" s="79"/>
      <c r="M20" s="80"/>
      <c r="N20" s="34"/>
      <c r="O20" s="34"/>
      <c r="P20" s="34"/>
      <c r="Q20" s="34"/>
      <c r="R20" s="34"/>
      <c r="S20" s="34"/>
      <c r="T20" s="30"/>
      <c r="U20" s="34"/>
      <c r="V20" s="40"/>
      <c r="W20" s="40"/>
      <c r="X20" s="40"/>
      <c r="Y20" s="40"/>
      <c r="Z20" s="40"/>
      <c r="AA20" s="40"/>
      <c r="AB20" s="40"/>
      <c r="AC20" s="40"/>
      <c r="AD20" s="40"/>
      <c r="AE20" s="38"/>
      <c r="AF20" s="38"/>
      <c r="AG20" s="38"/>
      <c r="AH20" s="40"/>
      <c r="AI20" s="38"/>
      <c r="AJ20" s="38"/>
      <c r="AK20" s="38"/>
      <c r="AL20" s="40"/>
      <c r="AM20" s="38"/>
      <c r="AN20" s="38"/>
      <c r="AO20" s="38"/>
      <c r="AP20" s="32"/>
      <c r="AQ20" s="15"/>
      <c r="AR20" s="32"/>
      <c r="AS20" s="15"/>
      <c r="AT20" s="40"/>
      <c r="AU20" s="38"/>
      <c r="AV20" s="38"/>
      <c r="AW20" s="38"/>
      <c r="AX20" s="46"/>
      <c r="AY20" s="46"/>
      <c r="AZ20" s="46"/>
      <c r="BA20" s="46"/>
      <c r="BB20" s="40"/>
      <c r="BC20" s="43"/>
      <c r="BD20" s="40"/>
      <c r="BE20" s="43"/>
      <c r="BF20" s="40"/>
      <c r="BG20" s="40"/>
      <c r="BH20" s="38"/>
      <c r="BI20" s="40"/>
      <c r="BJ20" s="40"/>
      <c r="BK20" s="28"/>
      <c r="BL20" s="38"/>
      <c r="BM20" s="28"/>
      <c r="BN20" s="40"/>
      <c r="BO20" s="40"/>
      <c r="BP20" s="40"/>
      <c r="BQ20" s="40"/>
      <c r="BR20" s="56"/>
      <c r="BS20" s="62"/>
      <c r="BT20" s="56">
        <v>52</v>
      </c>
      <c r="BU20" s="60">
        <v>46203.48</v>
      </c>
      <c r="BV20" s="67"/>
      <c r="BW20" s="67"/>
      <c r="BX20" s="68"/>
      <c r="BY20" s="69"/>
      <c r="BZ20" s="85"/>
      <c r="CA20" s="85"/>
      <c r="CB20" s="85"/>
      <c r="CC20" s="107"/>
      <c r="CD20" s="100"/>
      <c r="CE20" s="104"/>
      <c r="CF20" s="100"/>
      <c r="CG20" s="105"/>
      <c r="CH20" s="30"/>
      <c r="CI20" s="34"/>
      <c r="CJ20" s="96"/>
      <c r="CK20" s="96"/>
      <c r="CL20" s="100"/>
      <c r="CM20" s="98"/>
      <c r="CN20" s="100"/>
      <c r="CO20" s="98"/>
      <c r="CP20" s="94"/>
      <c r="CQ20" s="96"/>
      <c r="CR20" s="96"/>
      <c r="CS20" s="96"/>
      <c r="CT20" s="91"/>
      <c r="CU20" s="91"/>
      <c r="CV20" s="91">
        <f t="shared" si="0"/>
        <v>52</v>
      </c>
      <c r="CW20" s="91">
        <f t="shared" si="0"/>
        <v>46203.48</v>
      </c>
    </row>
    <row r="21" spans="1:101" ht="15" x14ac:dyDescent="0.2">
      <c r="A21" s="16" t="s">
        <v>23</v>
      </c>
      <c r="B21" s="4"/>
      <c r="C21" s="5"/>
      <c r="D21" s="4"/>
      <c r="E21" s="5"/>
      <c r="F21" s="4"/>
      <c r="G21" s="4"/>
      <c r="H21" s="4"/>
      <c r="I21" s="4"/>
      <c r="J21" s="77"/>
      <c r="K21" s="78"/>
      <c r="L21" s="77"/>
      <c r="M21" s="77"/>
      <c r="N21" s="37"/>
      <c r="O21" s="37"/>
      <c r="P21" s="37"/>
      <c r="Q21" s="37"/>
      <c r="R21" s="37"/>
      <c r="S21" s="37"/>
      <c r="T21" s="31"/>
      <c r="U21" s="37"/>
      <c r="V21" s="39"/>
      <c r="W21" s="39"/>
      <c r="X21" s="39"/>
      <c r="Y21" s="39"/>
      <c r="Z21" s="39"/>
      <c r="AA21" s="39"/>
      <c r="AB21" s="39"/>
      <c r="AC21" s="39"/>
      <c r="AD21" s="39"/>
      <c r="AE21" s="41"/>
      <c r="AF21" s="41"/>
      <c r="AG21" s="41"/>
      <c r="AH21" s="39"/>
      <c r="AI21" s="41"/>
      <c r="AJ21" s="41">
        <v>2</v>
      </c>
      <c r="AK21" s="41">
        <v>22200</v>
      </c>
      <c r="AL21" s="39"/>
      <c r="AM21" s="41"/>
      <c r="AN21" s="41"/>
      <c r="AO21" s="41"/>
      <c r="AP21" s="33"/>
      <c r="AQ21" s="14"/>
      <c r="AR21" s="33"/>
      <c r="AS21" s="14"/>
      <c r="AT21" s="39"/>
      <c r="AU21" s="41"/>
      <c r="AV21" s="41"/>
      <c r="AW21" s="41"/>
      <c r="AX21" s="44">
        <v>1</v>
      </c>
      <c r="AY21" s="44">
        <v>4370</v>
      </c>
      <c r="AZ21" s="44"/>
      <c r="BA21" s="44"/>
      <c r="BB21" s="39"/>
      <c r="BC21" s="39"/>
      <c r="BD21" s="39"/>
      <c r="BE21" s="39"/>
      <c r="BF21" s="39"/>
      <c r="BG21" s="39"/>
      <c r="BH21" s="39"/>
      <c r="BI21" s="39"/>
      <c r="BJ21" s="39"/>
      <c r="BK21" s="51"/>
      <c r="BL21" s="41">
        <v>3</v>
      </c>
      <c r="BM21" s="51">
        <v>25600</v>
      </c>
      <c r="BN21" s="39"/>
      <c r="BO21" s="39"/>
      <c r="BP21" s="39"/>
      <c r="BQ21" s="39"/>
      <c r="BR21" s="54"/>
      <c r="BS21" s="61"/>
      <c r="BT21" s="54"/>
      <c r="BU21" s="54"/>
      <c r="BV21" s="70"/>
      <c r="BW21" s="70"/>
      <c r="BX21" s="71"/>
      <c r="BY21" s="66"/>
      <c r="BZ21" s="89">
        <v>4</v>
      </c>
      <c r="CA21" s="84">
        <v>197920.54</v>
      </c>
      <c r="CB21" s="82"/>
      <c r="CC21" s="108"/>
      <c r="CD21" s="99"/>
      <c r="CE21" s="102"/>
      <c r="CF21" s="99"/>
      <c r="CG21" s="103"/>
      <c r="CH21" s="31"/>
      <c r="CI21" s="97"/>
      <c r="CJ21" s="95"/>
      <c r="CK21" s="95"/>
      <c r="CL21" s="99"/>
      <c r="CM21" s="95"/>
      <c r="CN21" s="99">
        <v>1</v>
      </c>
      <c r="CO21" s="95">
        <v>3150</v>
      </c>
      <c r="CP21" s="93"/>
      <c r="CQ21" s="95"/>
      <c r="CR21" s="95"/>
      <c r="CS21" s="95"/>
      <c r="CT21" s="91">
        <f t="shared" si="1"/>
        <v>5</v>
      </c>
      <c r="CU21" s="91">
        <f t="shared" ref="CU21" si="2">C21+G21+K21+O21+S21+W21+AA21+AE21+AI21+AM21+AQ21+AU21+AY21+BC21+BG21+BK21+BO21+BS21+BW21+CA21+CE21+CI21+CM21+CQ21</f>
        <v>202290.54</v>
      </c>
      <c r="CV21" s="91">
        <f t="shared" ref="CV21" si="3">D21+H21+L21+P21+T21+X21+AB21+AF21+AJ21+AN21+AR21+AV21+AZ21+BD21+BH21+BL21+BP21+BT21+BX21+CB21+CF21+CJ21+CN21+CR21</f>
        <v>6</v>
      </c>
      <c r="CW21" s="91">
        <f t="shared" ref="CW21" si="4">E21+I21+M21+Q21+U21+Y21+AC21+AG21+AK21+AO21+AS21+AW21+BA21+BE21+BI21+BM21+BQ21+BU21+BY21+CC21+CG21+CK21+CO21+CS21</f>
        <v>50950</v>
      </c>
    </row>
    <row r="22" spans="1:101" x14ac:dyDescent="0.2">
      <c r="CU22" s="90" t="e">
        <f>#REF!-#REF!</f>
        <v>#REF!</v>
      </c>
      <c r="CW22" s="27" t="e">
        <f>#REF!-#REF!</f>
        <v>#REF!</v>
      </c>
    </row>
  </sheetData>
  <sheetProtection algorithmName="SHA-512" hashValue="dHfe9NNlQPMuvyWT32PBM1FzRbFyznSYdy8HPEasOauNaxDn7DE3js/yKr3jMGjyOwEuR/not6Vei2aBXbw1wQ==" saltValue="zyi15iLy2YnzhWnWSp462A==" spinCount="100000" sheet="1" objects="1" scenarios="1" selectLockedCells="1" selectUnlockedCells="1"/>
  <mergeCells count="101">
    <mergeCell ref="A2:A4"/>
    <mergeCell ref="D3:E3"/>
    <mergeCell ref="B2:E2"/>
    <mergeCell ref="B3:C3"/>
    <mergeCell ref="N2:Q2"/>
    <mergeCell ref="N3:O3"/>
    <mergeCell ref="P3:Q3"/>
    <mergeCell ref="F2:I2"/>
    <mergeCell ref="F3:G3"/>
    <mergeCell ref="H3:I3"/>
    <mergeCell ref="F1:I1"/>
    <mergeCell ref="J1:M1"/>
    <mergeCell ref="N1:Q1"/>
    <mergeCell ref="B1:E1"/>
    <mergeCell ref="AD2:AG2"/>
    <mergeCell ref="AD3:AE3"/>
    <mergeCell ref="AF3:AG3"/>
    <mergeCell ref="AD1:AG1"/>
    <mergeCell ref="AJ3:AK3"/>
    <mergeCell ref="AH2:AK2"/>
    <mergeCell ref="AH3:AI3"/>
    <mergeCell ref="AH1:AK1"/>
    <mergeCell ref="X3:Y3"/>
    <mergeCell ref="V2:Y2"/>
    <mergeCell ref="V1:Y1"/>
    <mergeCell ref="Z1:AC1"/>
    <mergeCell ref="Z2:AC2"/>
    <mergeCell ref="Z3:AA3"/>
    <mergeCell ref="AB3:AC3"/>
    <mergeCell ref="R2:U2"/>
    <mergeCell ref="R3:S3"/>
    <mergeCell ref="T3:U3"/>
    <mergeCell ref="R1:U1"/>
    <mergeCell ref="V3:W3"/>
    <mergeCell ref="J2:M2"/>
    <mergeCell ref="J3:K3"/>
    <mergeCell ref="L3:M3"/>
    <mergeCell ref="AP3:AQ3"/>
    <mergeCell ref="AR3:AS3"/>
    <mergeCell ref="AP2:AS2"/>
    <mergeCell ref="AP1:AS1"/>
    <mergeCell ref="AT3:AU3"/>
    <mergeCell ref="AL1:AO1"/>
    <mergeCell ref="AL2:AO2"/>
    <mergeCell ref="AL3:AM3"/>
    <mergeCell ref="AN3:AO3"/>
    <mergeCell ref="BB2:BE2"/>
    <mergeCell ref="BB3:BC3"/>
    <mergeCell ref="BD3:BE3"/>
    <mergeCell ref="BB1:BE1"/>
    <mergeCell ref="BF2:BI2"/>
    <mergeCell ref="BF3:BG3"/>
    <mergeCell ref="BH3:BI3"/>
    <mergeCell ref="BF1:BI1"/>
    <mergeCell ref="AV3:AW3"/>
    <mergeCell ref="AT2:AW2"/>
    <mergeCell ref="AT1:AW1"/>
    <mergeCell ref="AX2:BA2"/>
    <mergeCell ref="AX3:AY3"/>
    <mergeCell ref="AZ3:BA3"/>
    <mergeCell ref="AX1:BA1"/>
    <mergeCell ref="BJ1:BM1"/>
    <mergeCell ref="BN1:BQ1"/>
    <mergeCell ref="BJ2:BM2"/>
    <mergeCell ref="BJ3:BK3"/>
    <mergeCell ref="BL3:BM3"/>
    <mergeCell ref="BN2:BQ2"/>
    <mergeCell ref="BN3:BO3"/>
    <mergeCell ref="BP3:BQ3"/>
    <mergeCell ref="BR2:BU2"/>
    <mergeCell ref="BR3:BS3"/>
    <mergeCell ref="BT3:BU3"/>
    <mergeCell ref="BR1:BU1"/>
    <mergeCell ref="CD1:CG1"/>
    <mergeCell ref="CH1:CK1"/>
    <mergeCell ref="CL1:CO1"/>
    <mergeCell ref="CP1:CS1"/>
    <mergeCell ref="CT1:CW1"/>
    <mergeCell ref="BV1:BY1"/>
    <mergeCell ref="BZ2:CC2"/>
    <mergeCell ref="BZ3:CA3"/>
    <mergeCell ref="CB3:CC3"/>
    <mergeCell ref="BZ1:CC1"/>
    <mergeCell ref="BV2:BY2"/>
    <mergeCell ref="BV3:BW3"/>
    <mergeCell ref="BX3:BY3"/>
    <mergeCell ref="CP2:CS2"/>
    <mergeCell ref="CP3:CQ3"/>
    <mergeCell ref="CR3:CS3"/>
    <mergeCell ref="CT2:CW2"/>
    <mergeCell ref="CT3:CU3"/>
    <mergeCell ref="CV3:CW3"/>
    <mergeCell ref="CD2:CG2"/>
    <mergeCell ref="CD3:CE3"/>
    <mergeCell ref="CF3:CG3"/>
    <mergeCell ref="CH2:CK2"/>
    <mergeCell ref="CH3:CI3"/>
    <mergeCell ref="CJ3:CK3"/>
    <mergeCell ref="CL2:CO2"/>
    <mergeCell ref="CL3:CM3"/>
    <mergeCell ref="CN3:C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workbookViewId="0">
      <pane xSplit="1" topLeftCell="O1" activePane="topRight" state="frozen"/>
      <selection pane="topRight" activeCell="AA11" sqref="AA11"/>
    </sheetView>
  </sheetViews>
  <sheetFormatPr baseColWidth="10" defaultRowHeight="12.75" x14ac:dyDescent="0.2"/>
  <cols>
    <col min="1" max="1" width="33.140625" style="1" bestFit="1" customWidth="1"/>
    <col min="2" max="2" width="11.5703125" style="1" bestFit="1" customWidth="1"/>
    <col min="3" max="3" width="16.7109375" style="1" bestFit="1" customWidth="1"/>
    <col min="4" max="4" width="15.85546875" style="1" bestFit="1" customWidth="1"/>
    <col min="5" max="5" width="11.5703125" style="1" bestFit="1" customWidth="1"/>
    <col min="6" max="9" width="11.42578125" style="1"/>
    <col min="10" max="10" width="11.5703125" style="1" bestFit="1" customWidth="1"/>
    <col min="11" max="11" width="12.140625" style="1" bestFit="1" customWidth="1"/>
    <col min="12" max="13" width="11.5703125" style="1" bestFit="1" customWidth="1"/>
    <col min="14" max="22" width="11.42578125" style="1"/>
    <col min="23" max="23" width="13.28515625" style="1" bestFit="1" customWidth="1"/>
    <col min="24" max="24" width="11.42578125" style="1"/>
    <col min="25" max="25" width="12.28515625" style="1" bestFit="1" customWidth="1"/>
    <col min="26" max="16384" width="11.42578125" style="1"/>
  </cols>
  <sheetData>
    <row r="1" spans="1:25" ht="12.75" customHeight="1" x14ac:dyDescent="0.2">
      <c r="B1" s="146" t="s">
        <v>33</v>
      </c>
      <c r="C1" s="146"/>
      <c r="D1" s="146"/>
      <c r="E1" s="146"/>
      <c r="F1" s="146" t="s">
        <v>34</v>
      </c>
      <c r="G1" s="146"/>
      <c r="H1" s="146"/>
      <c r="I1" s="146"/>
      <c r="J1" s="146" t="s">
        <v>57</v>
      </c>
      <c r="K1" s="146"/>
      <c r="L1" s="146"/>
      <c r="M1" s="146"/>
      <c r="N1" s="146" t="s">
        <v>50</v>
      </c>
      <c r="O1" s="146"/>
      <c r="P1" s="146"/>
      <c r="Q1" s="146"/>
      <c r="R1" s="146" t="s">
        <v>56</v>
      </c>
      <c r="S1" s="146"/>
      <c r="T1" s="146"/>
      <c r="U1" s="146"/>
      <c r="V1" s="149" t="s">
        <v>58</v>
      </c>
      <c r="W1" s="149"/>
      <c r="X1" s="149"/>
      <c r="Y1" s="149"/>
    </row>
    <row r="2" spans="1:25" x14ac:dyDescent="0.2">
      <c r="A2" s="159" t="s">
        <v>0</v>
      </c>
      <c r="B2" s="147" t="s">
        <v>1</v>
      </c>
      <c r="C2" s="147"/>
      <c r="D2" s="147"/>
      <c r="E2" s="147"/>
      <c r="F2" s="147" t="s">
        <v>1</v>
      </c>
      <c r="G2" s="147"/>
      <c r="H2" s="147"/>
      <c r="I2" s="147"/>
      <c r="J2" s="147" t="s">
        <v>1</v>
      </c>
      <c r="K2" s="147"/>
      <c r="L2" s="147"/>
      <c r="M2" s="147"/>
      <c r="N2" s="158" t="s">
        <v>1</v>
      </c>
      <c r="O2" s="158"/>
      <c r="P2" s="158"/>
      <c r="Q2" s="158"/>
      <c r="R2" s="158" t="s">
        <v>1</v>
      </c>
      <c r="S2" s="158"/>
      <c r="T2" s="158"/>
      <c r="U2" s="158"/>
      <c r="V2" s="149" t="s">
        <v>47</v>
      </c>
      <c r="W2" s="149"/>
      <c r="X2" s="149"/>
      <c r="Y2" s="149"/>
    </row>
    <row r="3" spans="1:25" x14ac:dyDescent="0.2">
      <c r="A3" s="160"/>
      <c r="B3" s="147" t="s">
        <v>2</v>
      </c>
      <c r="C3" s="147"/>
      <c r="D3" s="147" t="s">
        <v>3</v>
      </c>
      <c r="E3" s="147"/>
      <c r="F3" s="147" t="s">
        <v>2</v>
      </c>
      <c r="G3" s="147"/>
      <c r="H3" s="147" t="s">
        <v>3</v>
      </c>
      <c r="I3" s="147"/>
      <c r="J3" s="156" t="s">
        <v>2</v>
      </c>
      <c r="K3" s="156"/>
      <c r="L3" s="156" t="s">
        <v>3</v>
      </c>
      <c r="M3" s="156"/>
      <c r="N3" s="158" t="s">
        <v>2</v>
      </c>
      <c r="O3" s="158"/>
      <c r="P3" s="158" t="s">
        <v>3</v>
      </c>
      <c r="Q3" s="158"/>
      <c r="R3" s="158" t="s">
        <v>2</v>
      </c>
      <c r="S3" s="158"/>
      <c r="T3" s="158" t="s">
        <v>3</v>
      </c>
      <c r="U3" s="158"/>
      <c r="V3" s="149" t="s">
        <v>2</v>
      </c>
      <c r="W3" s="149"/>
      <c r="X3" s="149" t="s">
        <v>48</v>
      </c>
      <c r="Y3" s="149"/>
    </row>
    <row r="4" spans="1:25" ht="25.5" x14ac:dyDescent="0.2">
      <c r="A4" s="161"/>
      <c r="B4" s="6" t="s">
        <v>4</v>
      </c>
      <c r="C4" s="6" t="s">
        <v>5</v>
      </c>
      <c r="D4" s="6" t="s">
        <v>4</v>
      </c>
      <c r="E4" s="6" t="s">
        <v>6</v>
      </c>
      <c r="F4" s="6" t="s">
        <v>4</v>
      </c>
      <c r="G4" s="6" t="s">
        <v>5</v>
      </c>
      <c r="H4" s="6" t="s">
        <v>4</v>
      </c>
      <c r="I4" s="6" t="s">
        <v>6</v>
      </c>
      <c r="J4" s="18" t="s">
        <v>4</v>
      </c>
      <c r="K4" s="18" t="s">
        <v>5</v>
      </c>
      <c r="L4" s="18" t="s">
        <v>4</v>
      </c>
      <c r="M4" s="18" t="s">
        <v>6</v>
      </c>
      <c r="N4" s="101" t="s">
        <v>4</v>
      </c>
      <c r="O4" s="101" t="s">
        <v>5</v>
      </c>
      <c r="P4" s="101" t="s">
        <v>4</v>
      </c>
      <c r="Q4" s="101" t="s">
        <v>6</v>
      </c>
      <c r="R4" s="126" t="s">
        <v>4</v>
      </c>
      <c r="S4" s="126" t="s">
        <v>5</v>
      </c>
      <c r="T4" s="126" t="s">
        <v>4</v>
      </c>
      <c r="U4" s="126" t="s">
        <v>6</v>
      </c>
      <c r="V4" s="119" t="s">
        <v>46</v>
      </c>
      <c r="W4" s="119" t="s">
        <v>6</v>
      </c>
      <c r="X4" s="119" t="s">
        <v>46</v>
      </c>
      <c r="Y4" s="119" t="s">
        <v>6</v>
      </c>
    </row>
    <row r="5" spans="1:25" x14ac:dyDescent="0.2">
      <c r="A5" s="35" t="s">
        <v>7</v>
      </c>
      <c r="B5" s="4"/>
      <c r="C5" s="9"/>
      <c r="D5" s="10">
        <v>12</v>
      </c>
      <c r="E5" s="11">
        <v>28687.17</v>
      </c>
      <c r="F5" s="4"/>
      <c r="G5" s="4"/>
      <c r="H5" s="4">
        <v>1</v>
      </c>
      <c r="I5" s="4">
        <v>555</v>
      </c>
      <c r="J5" s="19">
        <v>0</v>
      </c>
      <c r="K5" s="49">
        <v>0</v>
      </c>
      <c r="L5" s="19">
        <v>57</v>
      </c>
      <c r="M5" s="49">
        <v>112859.74</v>
      </c>
      <c r="N5" s="99"/>
      <c r="O5" s="121"/>
      <c r="P5" s="95">
        <v>8</v>
      </c>
      <c r="Q5" s="121">
        <v>27003.65</v>
      </c>
      <c r="R5" s="124"/>
      <c r="S5" s="121"/>
      <c r="T5" s="128">
        <v>5</v>
      </c>
      <c r="U5" s="129">
        <v>21465</v>
      </c>
      <c r="V5" s="91">
        <f>B5+F5+J5+N5+R5</f>
        <v>0</v>
      </c>
      <c r="W5" s="91">
        <f t="shared" ref="W5:Y20" si="0">C5+G5+K5+O5+S5</f>
        <v>0</v>
      </c>
      <c r="X5" s="91">
        <f t="shared" si="0"/>
        <v>83</v>
      </c>
      <c r="Y5" s="91">
        <f t="shared" si="0"/>
        <v>190570.56</v>
      </c>
    </row>
    <row r="6" spans="1:25" x14ac:dyDescent="0.2">
      <c r="A6" s="17" t="s">
        <v>8</v>
      </c>
      <c r="B6" s="2"/>
      <c r="C6" s="7"/>
      <c r="D6" s="7"/>
      <c r="E6" s="7"/>
      <c r="F6" s="2"/>
      <c r="G6" s="7"/>
      <c r="H6" s="2"/>
      <c r="I6" s="7"/>
      <c r="J6" s="20">
        <v>3</v>
      </c>
      <c r="K6" s="50">
        <v>77262.87</v>
      </c>
      <c r="L6" s="20">
        <v>1</v>
      </c>
      <c r="M6" s="50">
        <v>39945</v>
      </c>
      <c r="N6" s="100"/>
      <c r="O6" s="122"/>
      <c r="P6" s="96"/>
      <c r="Q6" s="122"/>
      <c r="R6" s="125"/>
      <c r="S6" s="122"/>
      <c r="T6" s="130"/>
      <c r="U6" s="131"/>
      <c r="V6" s="91">
        <f t="shared" ref="V6:V21" si="1">B6+F6+J6+N6+R6</f>
        <v>3</v>
      </c>
      <c r="W6" s="91">
        <f t="shared" si="0"/>
        <v>77262.87</v>
      </c>
      <c r="X6" s="91">
        <f t="shared" si="0"/>
        <v>1</v>
      </c>
      <c r="Y6" s="91">
        <f t="shared" si="0"/>
        <v>39945</v>
      </c>
    </row>
    <row r="7" spans="1:25" x14ac:dyDescent="0.2">
      <c r="A7" s="16" t="s">
        <v>9</v>
      </c>
      <c r="B7" s="4">
        <v>2</v>
      </c>
      <c r="C7" s="9">
        <v>9394392.9900000002</v>
      </c>
      <c r="D7" s="10"/>
      <c r="E7" s="10"/>
      <c r="F7" s="4"/>
      <c r="G7" s="10"/>
      <c r="H7" s="4"/>
      <c r="I7" s="10"/>
      <c r="J7" s="19"/>
      <c r="K7" s="49"/>
      <c r="L7" s="19"/>
      <c r="M7" s="49"/>
      <c r="N7" s="99"/>
      <c r="O7" s="121"/>
      <c r="P7" s="95"/>
      <c r="Q7" s="121"/>
      <c r="R7" s="124"/>
      <c r="S7" s="121"/>
      <c r="T7" s="132"/>
      <c r="U7" s="129"/>
      <c r="V7" s="91">
        <f t="shared" si="1"/>
        <v>2</v>
      </c>
      <c r="W7" s="91">
        <f t="shared" si="0"/>
        <v>9394392.9900000002</v>
      </c>
      <c r="X7" s="91">
        <f t="shared" si="0"/>
        <v>0</v>
      </c>
      <c r="Y7" s="91">
        <f t="shared" si="0"/>
        <v>0</v>
      </c>
    </row>
    <row r="8" spans="1:25" x14ac:dyDescent="0.2">
      <c r="A8" s="17" t="s">
        <v>10</v>
      </c>
      <c r="B8" s="2">
        <v>6</v>
      </c>
      <c r="C8" s="12">
        <v>209958.7</v>
      </c>
      <c r="D8" s="7">
        <v>3</v>
      </c>
      <c r="E8" s="13">
        <v>98359.12</v>
      </c>
      <c r="F8" s="2"/>
      <c r="G8" s="7"/>
      <c r="H8" s="2"/>
      <c r="I8" s="7"/>
      <c r="J8" s="53">
        <v>9</v>
      </c>
      <c r="K8" s="50">
        <v>1322215.4100000001</v>
      </c>
      <c r="L8" s="20">
        <v>0</v>
      </c>
      <c r="M8" s="50">
        <v>0</v>
      </c>
      <c r="N8" s="100"/>
      <c r="O8" s="122"/>
      <c r="P8" s="96"/>
      <c r="Q8" s="122"/>
      <c r="R8" s="125"/>
      <c r="S8" s="122"/>
      <c r="T8" s="133">
        <v>15</v>
      </c>
      <c r="U8" s="131">
        <v>3885831.4657999999</v>
      </c>
      <c r="V8" s="91">
        <f t="shared" si="1"/>
        <v>15</v>
      </c>
      <c r="W8" s="91">
        <f t="shared" si="0"/>
        <v>1532174.11</v>
      </c>
      <c r="X8" s="91">
        <f t="shared" si="0"/>
        <v>18</v>
      </c>
      <c r="Y8" s="91">
        <f t="shared" si="0"/>
        <v>3984190.5858</v>
      </c>
    </row>
    <row r="9" spans="1:25" x14ac:dyDescent="0.2">
      <c r="A9" s="16" t="s">
        <v>11</v>
      </c>
      <c r="B9" s="4"/>
      <c r="C9" s="10"/>
      <c r="D9" s="10"/>
      <c r="E9" s="10"/>
      <c r="F9" s="4"/>
      <c r="G9" s="10"/>
      <c r="H9" s="4"/>
      <c r="I9" s="10"/>
      <c r="J9" s="19"/>
      <c r="K9" s="49"/>
      <c r="L9" s="19"/>
      <c r="M9" s="49"/>
      <c r="N9" s="99"/>
      <c r="O9" s="121"/>
      <c r="P9" s="95"/>
      <c r="Q9" s="121"/>
      <c r="R9" s="124"/>
      <c r="S9" s="121"/>
      <c r="T9" s="128">
        <v>1</v>
      </c>
      <c r="U9" s="129">
        <v>2267548.4700000002</v>
      </c>
      <c r="V9" s="91">
        <f t="shared" si="1"/>
        <v>0</v>
      </c>
      <c r="W9" s="91">
        <f t="shared" si="0"/>
        <v>0</v>
      </c>
      <c r="X9" s="91">
        <f t="shared" si="0"/>
        <v>1</v>
      </c>
      <c r="Y9" s="91">
        <f t="shared" si="0"/>
        <v>2267548.4700000002</v>
      </c>
    </row>
    <row r="10" spans="1:25" x14ac:dyDescent="0.2">
      <c r="A10" s="17" t="s">
        <v>12</v>
      </c>
      <c r="B10" s="2">
        <v>3</v>
      </c>
      <c r="C10" s="12">
        <v>14973816.710000001</v>
      </c>
      <c r="D10" s="7"/>
      <c r="E10" s="7"/>
      <c r="F10" s="2"/>
      <c r="G10" s="7"/>
      <c r="H10" s="2"/>
      <c r="I10" s="7"/>
      <c r="J10" s="20"/>
      <c r="K10" s="50"/>
      <c r="L10" s="20"/>
      <c r="M10" s="50"/>
      <c r="N10" s="100"/>
      <c r="O10" s="122"/>
      <c r="P10" s="96"/>
      <c r="Q10" s="122"/>
      <c r="R10" s="125"/>
      <c r="S10" s="122"/>
      <c r="T10" s="130"/>
      <c r="U10" s="131"/>
      <c r="V10" s="91">
        <f t="shared" si="1"/>
        <v>3</v>
      </c>
      <c r="W10" s="91">
        <f t="shared" si="0"/>
        <v>14973816.710000001</v>
      </c>
      <c r="X10" s="91">
        <f t="shared" si="0"/>
        <v>0</v>
      </c>
      <c r="Y10" s="91">
        <f t="shared" si="0"/>
        <v>0</v>
      </c>
    </row>
    <row r="11" spans="1:25" x14ac:dyDescent="0.2">
      <c r="A11" s="16" t="s">
        <v>13</v>
      </c>
      <c r="B11" s="4"/>
      <c r="C11" s="10"/>
      <c r="D11" s="10"/>
      <c r="E11" s="10"/>
      <c r="F11" s="4"/>
      <c r="G11" s="10"/>
      <c r="H11" s="4"/>
      <c r="I11" s="10"/>
      <c r="J11" s="19">
        <v>2</v>
      </c>
      <c r="K11" s="49">
        <v>61800</v>
      </c>
      <c r="L11" s="19">
        <v>0</v>
      </c>
      <c r="M11" s="49">
        <v>0</v>
      </c>
      <c r="N11" s="99"/>
      <c r="O11" s="121"/>
      <c r="P11" s="95"/>
      <c r="Q11" s="121"/>
      <c r="R11" s="124"/>
      <c r="S11" s="121"/>
      <c r="T11" s="132"/>
      <c r="U11" s="129"/>
      <c r="V11" s="91">
        <f t="shared" si="1"/>
        <v>2</v>
      </c>
      <c r="W11" s="91">
        <f t="shared" si="0"/>
        <v>61800</v>
      </c>
      <c r="X11" s="91">
        <f t="shared" si="0"/>
        <v>0</v>
      </c>
      <c r="Y11" s="91">
        <f t="shared" si="0"/>
        <v>0</v>
      </c>
    </row>
    <row r="12" spans="1:25" x14ac:dyDescent="0.2">
      <c r="A12" s="17" t="s">
        <v>14</v>
      </c>
      <c r="B12" s="2"/>
      <c r="C12" s="7"/>
      <c r="D12" s="7"/>
      <c r="E12" s="7"/>
      <c r="F12" s="2"/>
      <c r="G12" s="7"/>
      <c r="H12" s="2"/>
      <c r="I12" s="7"/>
      <c r="J12" s="20"/>
      <c r="K12" s="50"/>
      <c r="L12" s="20"/>
      <c r="M12" s="50"/>
      <c r="N12" s="100"/>
      <c r="O12" s="122"/>
      <c r="P12" s="96"/>
      <c r="Q12" s="122"/>
      <c r="R12" s="125"/>
      <c r="S12" s="122"/>
      <c r="T12" s="130"/>
      <c r="U12" s="131"/>
      <c r="V12" s="91">
        <f t="shared" si="1"/>
        <v>0</v>
      </c>
      <c r="W12" s="91">
        <f t="shared" si="0"/>
        <v>0</v>
      </c>
      <c r="X12" s="91">
        <f t="shared" si="0"/>
        <v>0</v>
      </c>
      <c r="Y12" s="91">
        <f t="shared" si="0"/>
        <v>0</v>
      </c>
    </row>
    <row r="13" spans="1:25" x14ac:dyDescent="0.2">
      <c r="A13" s="16" t="s">
        <v>15</v>
      </c>
      <c r="B13" s="4"/>
      <c r="C13" s="10"/>
      <c r="D13" s="10"/>
      <c r="E13" s="10"/>
      <c r="F13" s="4"/>
      <c r="G13" s="10"/>
      <c r="H13" s="4"/>
      <c r="I13" s="10"/>
      <c r="J13" s="19"/>
      <c r="K13" s="49"/>
      <c r="L13" s="19"/>
      <c r="M13" s="49"/>
      <c r="N13" s="99"/>
      <c r="O13" s="121"/>
      <c r="P13" s="95"/>
      <c r="Q13" s="121"/>
      <c r="R13" s="124"/>
      <c r="S13" s="121"/>
      <c r="T13" s="132"/>
      <c r="U13" s="129"/>
      <c r="V13" s="91">
        <f t="shared" si="1"/>
        <v>0</v>
      </c>
      <c r="W13" s="91">
        <f t="shared" si="0"/>
        <v>0</v>
      </c>
      <c r="X13" s="91">
        <f t="shared" si="0"/>
        <v>0</v>
      </c>
      <c r="Y13" s="91">
        <f t="shared" si="0"/>
        <v>0</v>
      </c>
    </row>
    <row r="14" spans="1:25" x14ac:dyDescent="0.2">
      <c r="A14" s="17" t="s">
        <v>16</v>
      </c>
      <c r="B14" s="2"/>
      <c r="C14" s="7"/>
      <c r="D14" s="7"/>
      <c r="E14" s="7"/>
      <c r="F14" s="2"/>
      <c r="G14" s="7"/>
      <c r="H14" s="2"/>
      <c r="I14" s="7"/>
      <c r="J14" s="20"/>
      <c r="K14" s="50"/>
      <c r="L14" s="20"/>
      <c r="M14" s="50"/>
      <c r="N14" s="100"/>
      <c r="O14" s="122"/>
      <c r="P14" s="96"/>
      <c r="Q14" s="122"/>
      <c r="R14" s="125"/>
      <c r="S14" s="122"/>
      <c r="T14" s="130"/>
      <c r="U14" s="131"/>
      <c r="V14" s="91">
        <f t="shared" si="1"/>
        <v>0</v>
      </c>
      <c r="W14" s="91">
        <f t="shared" si="0"/>
        <v>0</v>
      </c>
      <c r="X14" s="91">
        <f t="shared" si="0"/>
        <v>0</v>
      </c>
      <c r="Y14" s="91">
        <f t="shared" si="0"/>
        <v>0</v>
      </c>
    </row>
    <row r="15" spans="1:25" x14ac:dyDescent="0.2">
      <c r="A15" s="16" t="s">
        <v>17</v>
      </c>
      <c r="B15" s="4"/>
      <c r="C15" s="10"/>
      <c r="D15" s="10"/>
      <c r="E15" s="10"/>
      <c r="F15" s="4"/>
      <c r="G15" s="10"/>
      <c r="H15" s="4"/>
      <c r="I15" s="10"/>
      <c r="J15" s="19">
        <v>0</v>
      </c>
      <c r="K15" s="123">
        <v>0</v>
      </c>
      <c r="L15" s="19">
        <v>1</v>
      </c>
      <c r="M15" s="49">
        <v>115016</v>
      </c>
      <c r="N15" s="99"/>
      <c r="O15" s="121"/>
      <c r="P15" s="95"/>
      <c r="Q15" s="121"/>
      <c r="R15" s="124"/>
      <c r="S15" s="121"/>
      <c r="T15" s="132"/>
      <c r="U15" s="129"/>
      <c r="V15" s="91">
        <f t="shared" si="1"/>
        <v>0</v>
      </c>
      <c r="W15" s="91">
        <f t="shared" si="0"/>
        <v>0</v>
      </c>
      <c r="X15" s="91">
        <f t="shared" si="0"/>
        <v>1</v>
      </c>
      <c r="Y15" s="91">
        <f t="shared" si="0"/>
        <v>115016</v>
      </c>
    </row>
    <row r="16" spans="1:25" x14ac:dyDescent="0.2">
      <c r="A16" s="17" t="s">
        <v>18</v>
      </c>
      <c r="B16" s="2"/>
      <c r="C16" s="7"/>
      <c r="D16" s="7"/>
      <c r="E16" s="7"/>
      <c r="F16" s="2"/>
      <c r="G16" s="7"/>
      <c r="H16" s="2"/>
      <c r="I16" s="7"/>
      <c r="J16" s="7"/>
      <c r="K16" s="7"/>
      <c r="L16" s="7"/>
      <c r="M16" s="7"/>
      <c r="N16" s="100"/>
      <c r="O16" s="122"/>
      <c r="P16" s="96"/>
      <c r="Q16" s="122"/>
      <c r="R16" s="125"/>
      <c r="S16" s="122"/>
      <c r="T16" s="130"/>
      <c r="U16" s="131"/>
      <c r="V16" s="91">
        <f t="shared" si="1"/>
        <v>0</v>
      </c>
      <c r="W16" s="91">
        <f t="shared" si="0"/>
        <v>0</v>
      </c>
      <c r="X16" s="91">
        <f t="shared" si="0"/>
        <v>0</v>
      </c>
      <c r="Y16" s="91">
        <f t="shared" si="0"/>
        <v>0</v>
      </c>
    </row>
    <row r="17" spans="1:25" x14ac:dyDescent="0.2">
      <c r="A17" s="16" t="s">
        <v>19</v>
      </c>
      <c r="B17" s="4">
        <v>3</v>
      </c>
      <c r="C17" s="9">
        <v>212869360.72</v>
      </c>
      <c r="D17" s="10"/>
      <c r="E17" s="10"/>
      <c r="F17" s="4"/>
      <c r="G17" s="5"/>
      <c r="H17" s="4">
        <v>1</v>
      </c>
      <c r="I17" s="5">
        <v>649936.80000000005</v>
      </c>
      <c r="J17" s="19">
        <v>4</v>
      </c>
      <c r="K17" s="49">
        <v>1310913.1099999999</v>
      </c>
      <c r="L17" s="19"/>
      <c r="M17" s="49"/>
      <c r="N17" s="99"/>
      <c r="O17" s="121"/>
      <c r="P17" s="95">
        <v>3</v>
      </c>
      <c r="Q17" s="121">
        <v>64000</v>
      </c>
      <c r="R17" s="124"/>
      <c r="S17" s="121"/>
      <c r="T17" s="128">
        <v>3</v>
      </c>
      <c r="U17" s="129">
        <v>1643050</v>
      </c>
      <c r="V17" s="91">
        <f t="shared" si="1"/>
        <v>7</v>
      </c>
      <c r="W17" s="91">
        <f t="shared" si="0"/>
        <v>214180273.83000001</v>
      </c>
      <c r="X17" s="91">
        <f t="shared" si="0"/>
        <v>7</v>
      </c>
      <c r="Y17" s="91">
        <f t="shared" si="0"/>
        <v>2356986.7999999998</v>
      </c>
    </row>
    <row r="18" spans="1:25" x14ac:dyDescent="0.2">
      <c r="A18" s="17" t="s">
        <v>20</v>
      </c>
      <c r="B18" s="2"/>
      <c r="C18" s="7"/>
      <c r="D18" s="7"/>
      <c r="E18" s="7"/>
      <c r="F18" s="2"/>
      <c r="G18" s="7"/>
      <c r="H18" s="2"/>
      <c r="I18" s="7"/>
      <c r="J18" s="20">
        <v>5</v>
      </c>
      <c r="K18" s="50">
        <v>51717.3</v>
      </c>
      <c r="L18" s="20">
        <v>1</v>
      </c>
      <c r="M18" s="50">
        <v>6857.58</v>
      </c>
      <c r="N18" s="100"/>
      <c r="O18" s="122"/>
      <c r="P18" s="96">
        <v>4</v>
      </c>
      <c r="Q18" s="122">
        <v>2003.5700000000002</v>
      </c>
      <c r="R18" s="125"/>
      <c r="S18" s="122"/>
      <c r="T18" s="133">
        <v>11</v>
      </c>
      <c r="U18" s="131">
        <v>3804432.14</v>
      </c>
      <c r="V18" s="91">
        <f t="shared" si="1"/>
        <v>5</v>
      </c>
      <c r="W18" s="91">
        <f t="shared" si="0"/>
        <v>51717.3</v>
      </c>
      <c r="X18" s="91">
        <f t="shared" si="0"/>
        <v>16</v>
      </c>
      <c r="Y18" s="91">
        <f t="shared" si="0"/>
        <v>3813293.29</v>
      </c>
    </row>
    <row r="19" spans="1:25" x14ac:dyDescent="0.2">
      <c r="A19" s="16" t="s">
        <v>21</v>
      </c>
      <c r="B19" s="4"/>
      <c r="C19" s="10"/>
      <c r="D19" s="10"/>
      <c r="E19" s="10"/>
      <c r="F19" s="4"/>
      <c r="G19" s="10"/>
      <c r="H19" s="4"/>
      <c r="I19" s="10"/>
      <c r="J19" s="19"/>
      <c r="K19" s="49"/>
      <c r="L19" s="19"/>
      <c r="M19" s="49"/>
      <c r="N19" s="99"/>
      <c r="O19" s="121"/>
      <c r="P19" s="95"/>
      <c r="Q19" s="121"/>
      <c r="R19" s="124"/>
      <c r="S19" s="121"/>
      <c r="T19" s="132"/>
      <c r="U19" s="129"/>
      <c r="V19" s="91">
        <f t="shared" si="1"/>
        <v>0</v>
      </c>
      <c r="W19" s="91">
        <f t="shared" si="0"/>
        <v>0</v>
      </c>
      <c r="X19" s="91">
        <f t="shared" si="0"/>
        <v>0</v>
      </c>
      <c r="Y19" s="91">
        <f t="shared" si="0"/>
        <v>0</v>
      </c>
    </row>
    <row r="20" spans="1:25" x14ac:dyDescent="0.2">
      <c r="A20" s="17" t="s">
        <v>22</v>
      </c>
      <c r="B20" s="2"/>
      <c r="C20" s="7"/>
      <c r="D20" s="7"/>
      <c r="E20" s="7"/>
      <c r="F20" s="2"/>
      <c r="G20" s="7"/>
      <c r="H20" s="2"/>
      <c r="I20" s="7"/>
      <c r="J20" s="20"/>
      <c r="K20" s="50"/>
      <c r="L20" s="20"/>
      <c r="M20" s="50"/>
      <c r="N20" s="100"/>
      <c r="O20" s="122"/>
      <c r="P20" s="96"/>
      <c r="Q20" s="122"/>
      <c r="R20" s="125"/>
      <c r="S20" s="122"/>
      <c r="T20" s="130"/>
      <c r="U20" s="131"/>
      <c r="V20" s="91">
        <f t="shared" si="1"/>
        <v>0</v>
      </c>
      <c r="W20" s="91">
        <f t="shared" si="0"/>
        <v>0</v>
      </c>
      <c r="X20" s="91">
        <f t="shared" si="0"/>
        <v>0</v>
      </c>
      <c r="Y20" s="91">
        <f t="shared" si="0"/>
        <v>0</v>
      </c>
    </row>
    <row r="21" spans="1:25" x14ac:dyDescent="0.2">
      <c r="A21" s="16" t="s">
        <v>23</v>
      </c>
      <c r="B21" s="4"/>
      <c r="C21" s="10"/>
      <c r="D21" s="10"/>
      <c r="E21" s="10"/>
      <c r="F21" s="4"/>
      <c r="G21" s="10"/>
      <c r="H21" s="4"/>
      <c r="I21" s="10"/>
      <c r="J21" s="19"/>
      <c r="K21" s="49"/>
      <c r="L21" s="19"/>
      <c r="M21" s="49"/>
      <c r="N21" s="99"/>
      <c r="O21" s="95"/>
      <c r="P21" s="95"/>
      <c r="Q21" s="121"/>
      <c r="R21" s="124"/>
      <c r="S21" s="127"/>
      <c r="T21" s="132"/>
      <c r="U21" s="129"/>
      <c r="V21" s="91">
        <f t="shared" si="1"/>
        <v>0</v>
      </c>
      <c r="W21" s="91">
        <f t="shared" ref="W21" si="2">C21+G21+K21+O21+S21</f>
        <v>0</v>
      </c>
      <c r="X21" s="91">
        <f t="shared" ref="X21" si="3">D21+H21+L21+P21+T21</f>
        <v>0</v>
      </c>
      <c r="Y21" s="91">
        <f t="shared" ref="Y21" si="4">E21+I21+M21+Q21+U21</f>
        <v>0</v>
      </c>
    </row>
    <row r="22" spans="1:25" x14ac:dyDescent="0.2">
      <c r="V22" s="111">
        <f>SUM(V5:V21)</f>
        <v>37</v>
      </c>
      <c r="W22" s="112">
        <f>SUM(W5:W21)</f>
        <v>240271437.81000003</v>
      </c>
      <c r="X22" s="111">
        <f>SUM(X5:X21)</f>
        <v>127</v>
      </c>
      <c r="Y22" s="112">
        <f>SUM(Y5:Y21)</f>
        <v>12767550.705800001</v>
      </c>
    </row>
    <row r="23" spans="1:25" x14ac:dyDescent="0.2">
      <c r="A23" s="140"/>
      <c r="D23" s="27"/>
    </row>
    <row r="24" spans="1:25" x14ac:dyDescent="0.2">
      <c r="A24" s="140"/>
    </row>
    <row r="25" spans="1:25" x14ac:dyDescent="0.2">
      <c r="A25" s="140"/>
      <c r="D25" s="145"/>
    </row>
    <row r="26" spans="1:25" x14ac:dyDescent="0.2">
      <c r="D26" s="144"/>
    </row>
    <row r="27" spans="1:25" x14ac:dyDescent="0.2">
      <c r="A27" s="52"/>
      <c r="B27" s="52"/>
    </row>
    <row r="28" spans="1:25" x14ac:dyDescent="0.2">
      <c r="A28" s="52"/>
      <c r="B28" s="52"/>
    </row>
    <row r="29" spans="1:25" x14ac:dyDescent="0.2">
      <c r="A29" s="52"/>
      <c r="B29" s="52"/>
    </row>
    <row r="30" spans="1:25" x14ac:dyDescent="0.2">
      <c r="A30" s="52"/>
      <c r="B30" s="52"/>
    </row>
    <row r="31" spans="1:25" x14ac:dyDescent="0.2">
      <c r="A31" s="52"/>
      <c r="B31" s="52"/>
    </row>
    <row r="32" spans="1:25" x14ac:dyDescent="0.2">
      <c r="A32" s="52"/>
      <c r="B32" s="52"/>
    </row>
    <row r="33" spans="1:2" x14ac:dyDescent="0.2">
      <c r="A33" s="52"/>
      <c r="B33" s="52"/>
    </row>
  </sheetData>
  <sheetProtection algorithmName="SHA-512" hashValue="/9BiWC1DefCocIG1h7K2T/dQwu1Jh0iwjB1+8UVvCfiZQpEnEDnd/yQ4YXzTO7qrmcP2UmU+UZNFCUEPK4lMcQ==" saltValue="+HCJvYH0331eFvLOuJgXrw==" spinCount="100000" sheet="1" objects="1" scenarios="1" selectLockedCells="1" selectUnlockedCells="1"/>
  <mergeCells count="25">
    <mergeCell ref="A2:A4"/>
    <mergeCell ref="B2:E2"/>
    <mergeCell ref="B3:C3"/>
    <mergeCell ref="D3:E3"/>
    <mergeCell ref="B1:E1"/>
    <mergeCell ref="F2:I2"/>
    <mergeCell ref="F3:G3"/>
    <mergeCell ref="H3:I3"/>
    <mergeCell ref="F1:I1"/>
    <mergeCell ref="N2:Q2"/>
    <mergeCell ref="N3:O3"/>
    <mergeCell ref="P3:Q3"/>
    <mergeCell ref="N1:Q1"/>
    <mergeCell ref="J3:K3"/>
    <mergeCell ref="L3:M3"/>
    <mergeCell ref="J2:M2"/>
    <mergeCell ref="J1:M1"/>
    <mergeCell ref="V2:Y2"/>
    <mergeCell ref="V3:W3"/>
    <mergeCell ref="X3:Y3"/>
    <mergeCell ref="V1:Y1"/>
    <mergeCell ref="R1:U1"/>
    <mergeCell ref="R2:U2"/>
    <mergeCell ref="R3:S3"/>
    <mergeCell ref="T3:U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/>
  </sheetViews>
  <sheetFormatPr baseColWidth="10" defaultRowHeight="15" x14ac:dyDescent="0.25"/>
  <cols>
    <col min="1" max="1" width="32.85546875" bestFit="1" customWidth="1"/>
    <col min="2" max="4" width="11.5703125" bestFit="1" customWidth="1"/>
    <col min="5" max="5" width="11.7109375" bestFit="1" customWidth="1"/>
    <col min="10" max="10" width="1.85546875" customWidth="1"/>
    <col min="14" max="14" width="13.7109375" bestFit="1" customWidth="1"/>
  </cols>
  <sheetData>
    <row r="1" spans="1:14" x14ac:dyDescent="0.25">
      <c r="B1" s="157" t="s">
        <v>59</v>
      </c>
      <c r="C1" s="157"/>
      <c r="D1" s="157"/>
      <c r="E1" s="157"/>
      <c r="F1" s="157" t="s">
        <v>60</v>
      </c>
      <c r="G1" s="157"/>
      <c r="H1" s="157"/>
      <c r="I1" s="157"/>
      <c r="K1" s="157" t="s">
        <v>61</v>
      </c>
      <c r="L1" s="157"/>
      <c r="M1" s="157"/>
      <c r="N1" s="157"/>
    </row>
    <row r="2" spans="1:14" x14ac:dyDescent="0.25">
      <c r="A2" s="157" t="s">
        <v>0</v>
      </c>
      <c r="B2" s="157" t="s">
        <v>1</v>
      </c>
      <c r="C2" s="157"/>
      <c r="D2" s="157"/>
      <c r="E2" s="157"/>
      <c r="F2" s="157" t="s">
        <v>1</v>
      </c>
      <c r="G2" s="157"/>
      <c r="H2" s="157"/>
      <c r="I2" s="157"/>
      <c r="K2" s="157" t="s">
        <v>1</v>
      </c>
      <c r="L2" s="157"/>
      <c r="M2" s="157"/>
      <c r="N2" s="157"/>
    </row>
    <row r="3" spans="1:14" x14ac:dyDescent="0.25">
      <c r="A3" s="157"/>
      <c r="B3" s="157" t="s">
        <v>2</v>
      </c>
      <c r="C3" s="157"/>
      <c r="D3" s="157" t="s">
        <v>3</v>
      </c>
      <c r="E3" s="157"/>
      <c r="F3" s="157" t="s">
        <v>2</v>
      </c>
      <c r="G3" s="157"/>
      <c r="H3" s="157" t="s">
        <v>3</v>
      </c>
      <c r="I3" s="157"/>
      <c r="K3" s="157" t="s">
        <v>2</v>
      </c>
      <c r="L3" s="157"/>
      <c r="M3" s="157" t="s">
        <v>3</v>
      </c>
      <c r="N3" s="157"/>
    </row>
    <row r="4" spans="1:14" x14ac:dyDescent="0.25">
      <c r="A4" s="157"/>
      <c r="B4" s="113" t="s">
        <v>4</v>
      </c>
      <c r="C4" s="113" t="s">
        <v>5</v>
      </c>
      <c r="D4" s="113" t="s">
        <v>4</v>
      </c>
      <c r="E4" s="113" t="s">
        <v>6</v>
      </c>
      <c r="F4" s="113" t="s">
        <v>4</v>
      </c>
      <c r="G4" s="113" t="s">
        <v>5</v>
      </c>
      <c r="H4" s="113" t="s">
        <v>4</v>
      </c>
      <c r="I4" s="113" t="s">
        <v>6</v>
      </c>
      <c r="K4" s="113" t="s">
        <v>4</v>
      </c>
      <c r="L4" s="113" t="s">
        <v>5</v>
      </c>
      <c r="M4" s="113" t="s">
        <v>4</v>
      </c>
      <c r="N4" s="113" t="s">
        <v>6</v>
      </c>
    </row>
    <row r="5" spans="1:14" x14ac:dyDescent="0.25">
      <c r="A5" s="138" t="s">
        <v>7</v>
      </c>
      <c r="B5" s="134">
        <v>11505</v>
      </c>
      <c r="C5" s="135">
        <v>52629957.820999995</v>
      </c>
      <c r="D5" s="134">
        <v>16634</v>
      </c>
      <c r="E5" s="135">
        <v>37158637.885366671</v>
      </c>
      <c r="F5" s="134"/>
      <c r="G5" s="134"/>
      <c r="H5" s="134">
        <f>IESS_Nacional!X5</f>
        <v>83</v>
      </c>
      <c r="I5" s="134">
        <f>IESS_Nacional!Y5</f>
        <v>190570.56</v>
      </c>
      <c r="K5" s="134">
        <f>B5+F5</f>
        <v>11505</v>
      </c>
      <c r="L5" s="134">
        <f t="shared" ref="L5:N18" si="0">C5+G5</f>
        <v>52629957.820999995</v>
      </c>
      <c r="M5" s="134">
        <f t="shared" si="0"/>
        <v>16717</v>
      </c>
      <c r="N5" s="134">
        <f t="shared" si="0"/>
        <v>37349208.445366673</v>
      </c>
    </row>
    <row r="6" spans="1:14" x14ac:dyDescent="0.25">
      <c r="A6" s="139" t="s">
        <v>8</v>
      </c>
      <c r="B6" s="136">
        <v>13</v>
      </c>
      <c r="C6" s="137">
        <v>1527468.51</v>
      </c>
      <c r="D6" s="136">
        <v>11</v>
      </c>
      <c r="E6" s="137">
        <v>1556284.21</v>
      </c>
      <c r="F6" s="136">
        <f>IESS_Nacional!V6</f>
        <v>3</v>
      </c>
      <c r="G6" s="136">
        <f>IESS_Nacional!W6</f>
        <v>77262.87</v>
      </c>
      <c r="H6" s="136">
        <f>IESS_Nacional!X6</f>
        <v>1</v>
      </c>
      <c r="I6" s="136">
        <f>IESS_Nacional!Y6</f>
        <v>39945</v>
      </c>
      <c r="K6" s="136">
        <f t="shared" ref="K6:K21" si="1">B6+F6</f>
        <v>16</v>
      </c>
      <c r="L6" s="136">
        <f t="shared" si="0"/>
        <v>1604731.38</v>
      </c>
      <c r="M6" s="136">
        <f t="shared" si="0"/>
        <v>12</v>
      </c>
      <c r="N6" s="136">
        <f t="shared" si="0"/>
        <v>1596229.21</v>
      </c>
    </row>
    <row r="7" spans="1:14" x14ac:dyDescent="0.25">
      <c r="A7" s="138" t="s">
        <v>9</v>
      </c>
      <c r="B7" s="134"/>
      <c r="C7" s="135"/>
      <c r="D7" s="134"/>
      <c r="E7" s="135"/>
      <c r="F7" s="134">
        <f>IESS_Nacional!V7</f>
        <v>2</v>
      </c>
      <c r="G7" s="134">
        <f>IESS_Nacional!W7</f>
        <v>9394392.9900000002</v>
      </c>
      <c r="H7" s="134"/>
      <c r="I7" s="134"/>
      <c r="K7" s="134">
        <f t="shared" si="1"/>
        <v>2</v>
      </c>
      <c r="L7" s="134">
        <f t="shared" si="0"/>
        <v>9394392.9900000002</v>
      </c>
      <c r="M7" s="134" t="s">
        <v>43</v>
      </c>
      <c r="N7" s="134" t="s">
        <v>43</v>
      </c>
    </row>
    <row r="8" spans="1:14" x14ac:dyDescent="0.25">
      <c r="A8" s="139" t="s">
        <v>10</v>
      </c>
      <c r="B8" s="136">
        <v>1362</v>
      </c>
      <c r="C8" s="137">
        <v>97116583.981999949</v>
      </c>
      <c r="D8" s="136">
        <v>1714</v>
      </c>
      <c r="E8" s="137">
        <v>103499673.67199999</v>
      </c>
      <c r="F8" s="136">
        <f>IESS_Nacional!V8</f>
        <v>15</v>
      </c>
      <c r="G8" s="136">
        <f>IESS_Nacional!W8</f>
        <v>1532174.11</v>
      </c>
      <c r="H8" s="136">
        <f>IESS_Nacional!X8</f>
        <v>18</v>
      </c>
      <c r="I8" s="136">
        <f>IESS_Nacional!Y8</f>
        <v>3984190.5858</v>
      </c>
      <c r="K8" s="136">
        <f t="shared" si="1"/>
        <v>1377</v>
      </c>
      <c r="L8" s="136">
        <f t="shared" si="0"/>
        <v>98648758.091999948</v>
      </c>
      <c r="M8" s="136">
        <f t="shared" si="0"/>
        <v>1732</v>
      </c>
      <c r="N8" s="136">
        <f t="shared" si="0"/>
        <v>107483864.2578</v>
      </c>
    </row>
    <row r="9" spans="1:14" x14ac:dyDescent="0.25">
      <c r="A9" s="138" t="s">
        <v>11</v>
      </c>
      <c r="B9" s="134"/>
      <c r="C9" s="135"/>
      <c r="D9" s="134"/>
      <c r="E9" s="135"/>
      <c r="F9" s="134"/>
      <c r="G9" s="134"/>
      <c r="H9" s="134">
        <f>IESS_Nacional!X9</f>
        <v>1</v>
      </c>
      <c r="I9" s="134">
        <f>IESS_Nacional!Y9</f>
        <v>2267548.4700000002</v>
      </c>
      <c r="K9" s="134" t="s">
        <v>43</v>
      </c>
      <c r="L9" s="134" t="s">
        <v>43</v>
      </c>
      <c r="M9" s="134">
        <f t="shared" si="0"/>
        <v>1</v>
      </c>
      <c r="N9" s="134">
        <f t="shared" si="0"/>
        <v>2267548.4700000002</v>
      </c>
    </row>
    <row r="10" spans="1:14" x14ac:dyDescent="0.25">
      <c r="A10" s="139" t="s">
        <v>12</v>
      </c>
      <c r="B10" s="136"/>
      <c r="C10" s="137"/>
      <c r="D10" s="136"/>
      <c r="E10" s="137"/>
      <c r="F10" s="136">
        <f>IESS_Nacional!V10</f>
        <v>3</v>
      </c>
      <c r="G10" s="136">
        <f>IESS_Nacional!W10</f>
        <v>14973816.710000001</v>
      </c>
      <c r="H10" s="136"/>
      <c r="I10" s="136"/>
      <c r="K10" s="136">
        <f t="shared" si="1"/>
        <v>3</v>
      </c>
      <c r="L10" s="136">
        <f t="shared" si="0"/>
        <v>14973816.710000001</v>
      </c>
      <c r="M10" s="136" t="s">
        <v>43</v>
      </c>
      <c r="N10" s="136" t="s">
        <v>43</v>
      </c>
    </row>
    <row r="11" spans="1:14" x14ac:dyDescent="0.25">
      <c r="A11" s="138" t="s">
        <v>13</v>
      </c>
      <c r="B11" s="134"/>
      <c r="C11" s="135"/>
      <c r="D11" s="134"/>
      <c r="E11" s="135"/>
      <c r="F11" s="134">
        <f>IESS_Nacional!V11</f>
        <v>2</v>
      </c>
      <c r="G11" s="134">
        <f>IESS_Nacional!W11</f>
        <v>61800</v>
      </c>
      <c r="H11" s="134"/>
      <c r="I11" s="134"/>
      <c r="K11" s="134">
        <f t="shared" si="1"/>
        <v>2</v>
      </c>
      <c r="L11" s="134">
        <f t="shared" si="0"/>
        <v>61800</v>
      </c>
      <c r="M11" s="134" t="s">
        <v>43</v>
      </c>
      <c r="N11" s="134" t="s">
        <v>43</v>
      </c>
    </row>
    <row r="12" spans="1:14" x14ac:dyDescent="0.25">
      <c r="A12" s="139" t="s">
        <v>14</v>
      </c>
      <c r="B12" s="136">
        <v>12</v>
      </c>
      <c r="C12" s="137">
        <v>501992.22</v>
      </c>
      <c r="D12" s="136">
        <v>23</v>
      </c>
      <c r="E12" s="137">
        <v>1104427.5699999998</v>
      </c>
      <c r="F12" s="136"/>
      <c r="G12" s="136"/>
      <c r="H12" s="136"/>
      <c r="I12" s="136"/>
      <c r="K12" s="136">
        <f t="shared" si="1"/>
        <v>12</v>
      </c>
      <c r="L12" s="136">
        <f t="shared" si="0"/>
        <v>501992.22</v>
      </c>
      <c r="M12" s="136">
        <f t="shared" si="0"/>
        <v>23</v>
      </c>
      <c r="N12" s="136">
        <f t="shared" si="0"/>
        <v>1104427.5699999998</v>
      </c>
    </row>
    <row r="13" spans="1:14" x14ac:dyDescent="0.25">
      <c r="A13" s="138" t="s">
        <v>15</v>
      </c>
      <c r="B13" s="134"/>
      <c r="C13" s="135"/>
      <c r="D13" s="134"/>
      <c r="E13" s="135"/>
      <c r="F13" s="134"/>
      <c r="G13" s="134"/>
      <c r="H13" s="134"/>
      <c r="I13" s="134"/>
      <c r="K13" s="134" t="s">
        <v>43</v>
      </c>
      <c r="L13" s="134" t="s">
        <v>43</v>
      </c>
      <c r="M13" s="134" t="s">
        <v>43</v>
      </c>
      <c r="N13" s="134" t="s">
        <v>43</v>
      </c>
    </row>
    <row r="14" spans="1:14" x14ac:dyDescent="0.25">
      <c r="A14" s="139" t="s">
        <v>16</v>
      </c>
      <c r="B14" s="136"/>
      <c r="C14" s="137"/>
      <c r="D14" s="136"/>
      <c r="E14" s="137"/>
      <c r="F14" s="136"/>
      <c r="G14" s="136"/>
      <c r="H14" s="136"/>
      <c r="I14" s="136"/>
      <c r="K14" s="136" t="s">
        <v>43</v>
      </c>
      <c r="L14" s="136" t="s">
        <v>43</v>
      </c>
      <c r="M14" s="136" t="s">
        <v>43</v>
      </c>
      <c r="N14" s="136" t="s">
        <v>43</v>
      </c>
    </row>
    <row r="15" spans="1:14" x14ac:dyDescent="0.25">
      <c r="A15" s="138" t="s">
        <v>17</v>
      </c>
      <c r="B15" s="134"/>
      <c r="C15" s="135"/>
      <c r="D15" s="134"/>
      <c r="E15" s="135"/>
      <c r="F15" s="134"/>
      <c r="G15" s="134"/>
      <c r="H15" s="134">
        <f>IESS_Nacional!X15</f>
        <v>1</v>
      </c>
      <c r="I15" s="134">
        <f>IESS_Nacional!Y15</f>
        <v>115016</v>
      </c>
      <c r="K15" s="134" t="s">
        <v>43</v>
      </c>
      <c r="L15" s="134" t="s">
        <v>43</v>
      </c>
      <c r="M15" s="134">
        <f t="shared" si="0"/>
        <v>1</v>
      </c>
      <c r="N15" s="134">
        <f t="shared" si="0"/>
        <v>115016</v>
      </c>
    </row>
    <row r="16" spans="1:14" x14ac:dyDescent="0.25">
      <c r="A16" s="139" t="s">
        <v>18</v>
      </c>
      <c r="B16" s="136"/>
      <c r="C16" s="137"/>
      <c r="D16" s="136"/>
      <c r="E16" s="137"/>
      <c r="F16" s="136"/>
      <c r="G16" s="136"/>
      <c r="H16" s="136">
        <f>IESS_Nacional!X16</f>
        <v>0</v>
      </c>
      <c r="I16" s="136">
        <f>IESS_Nacional!Y16</f>
        <v>0</v>
      </c>
      <c r="K16" s="136" t="s">
        <v>43</v>
      </c>
      <c r="L16" s="136" t="s">
        <v>43</v>
      </c>
      <c r="M16" s="136" t="s">
        <v>43</v>
      </c>
      <c r="N16" s="136" t="s">
        <v>43</v>
      </c>
    </row>
    <row r="17" spans="1:14" x14ac:dyDescent="0.25">
      <c r="A17" s="138" t="s">
        <v>19</v>
      </c>
      <c r="B17" s="134">
        <v>493</v>
      </c>
      <c r="C17" s="135">
        <v>26509764.91</v>
      </c>
      <c r="D17" s="134">
        <v>816</v>
      </c>
      <c r="E17" s="135">
        <v>52100898.280000009</v>
      </c>
      <c r="F17" s="134">
        <f>IESS_Nacional!V17</f>
        <v>7</v>
      </c>
      <c r="G17" s="134">
        <f>IESS_Nacional!W17</f>
        <v>214180273.83000001</v>
      </c>
      <c r="H17" s="134">
        <f>IESS_Nacional!X17</f>
        <v>7</v>
      </c>
      <c r="I17" s="134">
        <f>IESS_Nacional!Y17</f>
        <v>2356986.7999999998</v>
      </c>
      <c r="K17" s="134">
        <f t="shared" si="1"/>
        <v>500</v>
      </c>
      <c r="L17" s="134">
        <f t="shared" si="0"/>
        <v>240690038.74000001</v>
      </c>
      <c r="M17" s="134">
        <f t="shared" si="0"/>
        <v>823</v>
      </c>
      <c r="N17" s="134">
        <f t="shared" si="0"/>
        <v>54457885.080000006</v>
      </c>
    </row>
    <row r="18" spans="1:14" x14ac:dyDescent="0.25">
      <c r="A18" s="139" t="s">
        <v>20</v>
      </c>
      <c r="B18" s="136">
        <v>12402</v>
      </c>
      <c r="C18" s="137">
        <v>62176038.291789994</v>
      </c>
      <c r="D18" s="136">
        <v>16461</v>
      </c>
      <c r="E18" s="137">
        <v>75803216.837589979</v>
      </c>
      <c r="F18" s="136">
        <f>IESS_Nacional!V18</f>
        <v>5</v>
      </c>
      <c r="G18" s="136">
        <f>IESS_Nacional!W18</f>
        <v>51717.3</v>
      </c>
      <c r="H18" s="136">
        <f>IESS_Nacional!X18</f>
        <v>16</v>
      </c>
      <c r="I18" s="136">
        <f>IESS_Nacional!Y18</f>
        <v>3813293.29</v>
      </c>
      <c r="K18" s="136">
        <f t="shared" si="1"/>
        <v>12407</v>
      </c>
      <c r="L18" s="136">
        <f t="shared" si="0"/>
        <v>62227755.591789991</v>
      </c>
      <c r="M18" s="136">
        <f t="shared" si="0"/>
        <v>16477</v>
      </c>
      <c r="N18" s="136">
        <f t="shared" si="0"/>
        <v>79616510.127589986</v>
      </c>
    </row>
    <row r="19" spans="1:14" x14ac:dyDescent="0.25">
      <c r="A19" s="138" t="s">
        <v>21</v>
      </c>
      <c r="B19" s="135"/>
      <c r="C19" s="135"/>
      <c r="D19" s="134"/>
      <c r="E19" s="134"/>
      <c r="F19" s="134"/>
      <c r="G19" s="134"/>
      <c r="H19" s="134"/>
      <c r="I19" s="134"/>
      <c r="K19" s="134" t="s">
        <v>43</v>
      </c>
      <c r="L19" s="134" t="s">
        <v>43</v>
      </c>
      <c r="M19" s="134" t="s">
        <v>43</v>
      </c>
      <c r="N19" s="134" t="s">
        <v>43</v>
      </c>
    </row>
    <row r="20" spans="1:14" x14ac:dyDescent="0.25">
      <c r="A20" s="139" t="s">
        <v>22</v>
      </c>
      <c r="B20" s="137"/>
      <c r="C20" s="137"/>
      <c r="D20" s="136"/>
      <c r="E20" s="137"/>
      <c r="F20" s="136"/>
      <c r="G20" s="136"/>
      <c r="H20" s="136"/>
      <c r="I20" s="136"/>
      <c r="K20" s="136" t="s">
        <v>43</v>
      </c>
      <c r="L20" s="136" t="s">
        <v>43</v>
      </c>
      <c r="M20" s="136" t="s">
        <v>43</v>
      </c>
      <c r="N20" s="136" t="s">
        <v>43</v>
      </c>
    </row>
    <row r="21" spans="1:14" x14ac:dyDescent="0.25">
      <c r="A21" s="138" t="s">
        <v>23</v>
      </c>
      <c r="B21" s="135">
        <v>951</v>
      </c>
      <c r="C21" s="135">
        <v>5726564.2084999997</v>
      </c>
      <c r="D21" s="135">
        <v>1473</v>
      </c>
      <c r="E21" s="135">
        <v>17666253.099900004</v>
      </c>
      <c r="F21" s="134"/>
      <c r="G21" s="134"/>
      <c r="H21" s="134"/>
      <c r="I21" s="134"/>
      <c r="K21" s="134">
        <f t="shared" si="1"/>
        <v>951</v>
      </c>
      <c r="L21" s="134">
        <f t="shared" ref="L21" si="2">C21+G21</f>
        <v>5726564.2084999997</v>
      </c>
      <c r="M21" s="134">
        <f t="shared" ref="M21" si="3">D21+H21</f>
        <v>1473</v>
      </c>
      <c r="N21" s="134">
        <f t="shared" ref="N21" si="4">E21+I21</f>
        <v>17666253.099900004</v>
      </c>
    </row>
    <row r="22" spans="1:14" ht="4.5" customHeight="1" x14ac:dyDescent="0.25"/>
    <row r="23" spans="1:14" s="1" customFormat="1" ht="12.75" x14ac:dyDescent="0.2">
      <c r="B23" s="134">
        <f t="shared" ref="B23:I23" si="5">SUM(B5:B21)</f>
        <v>26738</v>
      </c>
      <c r="C23" s="135">
        <f t="shared" si="5"/>
        <v>246188369.94328991</v>
      </c>
      <c r="D23" s="134">
        <f t="shared" si="5"/>
        <v>37132</v>
      </c>
      <c r="E23" s="135">
        <f t="shared" si="5"/>
        <v>288889391.55485666</v>
      </c>
      <c r="F23" s="134">
        <f t="shared" si="5"/>
        <v>37</v>
      </c>
      <c r="G23" s="135">
        <f t="shared" si="5"/>
        <v>240271437.81000003</v>
      </c>
      <c r="H23" s="134">
        <f t="shared" si="5"/>
        <v>127</v>
      </c>
      <c r="I23" s="135">
        <f t="shared" si="5"/>
        <v>12767550.705800001</v>
      </c>
      <c r="K23" s="134">
        <f>SUM(K5:K21)</f>
        <v>26775</v>
      </c>
      <c r="L23" s="134">
        <f>SUM(L5:L21)</f>
        <v>486459807.75328994</v>
      </c>
      <c r="M23" s="134">
        <f>SUM(M5:M21)</f>
        <v>37259</v>
      </c>
      <c r="N23" s="141">
        <f>SUM(N5:N21)</f>
        <v>301656942.26065665</v>
      </c>
    </row>
    <row r="24" spans="1:14" x14ac:dyDescent="0.25">
      <c r="N24" s="142"/>
    </row>
    <row r="25" spans="1:14" x14ac:dyDescent="0.25">
      <c r="M25" s="29"/>
      <c r="N25" s="142"/>
    </row>
    <row r="26" spans="1:14" x14ac:dyDescent="0.25">
      <c r="N26" s="143"/>
    </row>
  </sheetData>
  <sheetProtection algorithmName="SHA-512" hashValue="A1FvoMNeR91HVLcjrdnt3VwXVEuB1L0X9SgNw+sCkySFRSuUlEAXZbV2RtoL4u8pQd7rQXN4R3+t843CEB/fqQ==" saltValue="dmSLSe3/avN177bX0ZRhdg==" spinCount="100000" sheet="1" objects="1" scenarios="1" selectLockedCells="1" selectUnlockedCells="1"/>
  <mergeCells count="13">
    <mergeCell ref="K1:N1"/>
    <mergeCell ref="K2:N2"/>
    <mergeCell ref="K3:L3"/>
    <mergeCell ref="M3:N3"/>
    <mergeCell ref="A2:A4"/>
    <mergeCell ref="B2:E2"/>
    <mergeCell ref="B3:C3"/>
    <mergeCell ref="D3:E3"/>
    <mergeCell ref="B1:E1"/>
    <mergeCell ref="F1:I1"/>
    <mergeCell ref="F2:I2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DP</vt:lpstr>
      <vt:lpstr>IESS_Nacional</vt:lpstr>
      <vt:lpstr>RC+SE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Garcia</dc:creator>
  <cp:lastModifiedBy>Darwin Cespedes</cp:lastModifiedBy>
  <dcterms:created xsi:type="dcterms:W3CDTF">2017-06-16T17:40:07Z</dcterms:created>
  <dcterms:modified xsi:type="dcterms:W3CDTF">2017-06-28T21:09:06Z</dcterms:modified>
</cp:coreProperties>
</file>